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5" yWindow="-105" windowWidth="19425" windowHeight="10425" activeTab="1"/>
  </bookViews>
  <sheets>
    <sheet name="PL 1" sheetId="8" r:id="rId1"/>
    <sheet name="PL 2" sheetId="9" r:id="rId2"/>
    <sheet name="PL 3" sheetId="5" r:id="rId3"/>
  </sheets>
  <definedNames>
    <definedName name="_xlnm.Print_Titles" localSheetId="2">'PL 3'!$6:$6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0" i="9" l="1"/>
  <c r="C35" i="5"/>
  <c r="C16" i="5" l="1"/>
  <c r="E10" i="9"/>
  <c r="D10" i="9"/>
  <c r="C38" i="5"/>
  <c r="C37" i="5" s="1"/>
  <c r="C36" i="5"/>
  <c r="C31" i="5"/>
  <c r="F11" i="9" l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E17" i="8"/>
  <c r="E28" i="8"/>
  <c r="E24" i="8" s="1"/>
  <c r="C30" i="8"/>
  <c r="D30" i="8" s="1"/>
  <c r="F30" i="8" s="1"/>
  <c r="F9" i="8"/>
  <c r="F13" i="8"/>
  <c r="F14" i="8"/>
  <c r="F15" i="8"/>
  <c r="F18" i="8"/>
  <c r="F19" i="8"/>
  <c r="F20" i="8"/>
  <c r="F21" i="8"/>
  <c r="F22" i="8"/>
  <c r="F23" i="8"/>
  <c r="F26" i="8"/>
  <c r="F27" i="8"/>
  <c r="F29" i="8"/>
  <c r="C12" i="8"/>
  <c r="E11" i="8"/>
  <c r="E8" i="8"/>
  <c r="E7" i="8" s="1"/>
  <c r="F8" i="8"/>
  <c r="E27" i="9"/>
  <c r="D27" i="9"/>
  <c r="D9" i="9" s="1"/>
  <c r="D8" i="9" s="1"/>
  <c r="C27" i="9"/>
  <c r="C10" i="9"/>
  <c r="D25" i="8"/>
  <c r="F25" i="8" s="1"/>
  <c r="C25" i="8"/>
  <c r="D17" i="8"/>
  <c r="C17" i="8"/>
  <c r="C11" i="8"/>
  <c r="D8" i="8"/>
  <c r="C8" i="8"/>
  <c r="C9" i="9" l="1"/>
  <c r="C8" i="9" s="1"/>
  <c r="F27" i="9"/>
  <c r="F28" i="8"/>
  <c r="E16" i="8"/>
  <c r="F17" i="8"/>
  <c r="F10" i="9"/>
  <c r="F9" i="9" s="1"/>
  <c r="F8" i="9" s="1"/>
  <c r="E9" i="9"/>
  <c r="E8" i="9" s="1"/>
  <c r="C28" i="8"/>
  <c r="C24" i="8" s="1"/>
  <c r="C16" i="8" s="1"/>
  <c r="C7" i="8"/>
  <c r="D28" i="8"/>
  <c r="F24" i="8" s="1"/>
  <c r="D12" i="8"/>
  <c r="F12" i="8" s="1"/>
  <c r="F11" i="8" s="1"/>
  <c r="F7" i="8" s="1"/>
  <c r="F16" i="8" l="1"/>
  <c r="D11" i="8"/>
  <c r="D24" i="8"/>
  <c r="D16" i="8" l="1"/>
  <c r="D7" i="8"/>
  <c r="C30" i="5" l="1"/>
  <c r="C9" i="5"/>
  <c r="C34" i="5" l="1"/>
  <c r="C33" i="5" s="1"/>
  <c r="C23" i="5"/>
  <c r="C28" i="5"/>
  <c r="C8" i="5" l="1"/>
  <c r="C7" i="5" s="1"/>
  <c r="C40" i="5" s="1"/>
</calcChain>
</file>

<file path=xl/sharedStrings.xml><?xml version="1.0" encoding="utf-8"?>
<sst xmlns="http://schemas.openxmlformats.org/spreadsheetml/2006/main" count="200" uniqueCount="125">
  <si>
    <t>STT</t>
  </si>
  <si>
    <t>Đơn vị</t>
  </si>
  <si>
    <t>Nội dung</t>
  </si>
  <si>
    <t>II</t>
  </si>
  <si>
    <t>-</t>
  </si>
  <si>
    <t>Chế độ trang phục của Ủy viên BCH đảng bộ Phường nhiệm kỳ 2025-2030</t>
  </si>
  <si>
    <t>Chế độ trang phục của cán bộ, công chức, người lao động làm việc trong cơ quan chuyên trách, tham mưu giúp việc của Đảng ủy năm 2025</t>
  </si>
  <si>
    <t>1.1</t>
  </si>
  <si>
    <t>1.2</t>
  </si>
  <si>
    <t>1.3</t>
  </si>
  <si>
    <t>1.4</t>
  </si>
  <si>
    <t>1.5</t>
  </si>
  <si>
    <t>1.6</t>
  </si>
  <si>
    <t>Kinh phí về chế độ của đại biểu HĐND phường</t>
  </si>
  <si>
    <t>Kinh phí chi trả cho hợp đồng lao động thực hiện công việc hỗ trợ, phục vụ</t>
  </si>
  <si>
    <t xml:space="preserve">Chế độ bảo lưu phụ cấp theo lương đối với cán bộ, công chức sau sắp xếp đơn vị hành chính, tổ chức chính quyền địa phương 02 cấp </t>
  </si>
  <si>
    <t>Chi mua phôi giấy khai sinh, phôi bản sao giấy khai sinh, phôi giấy đăng ký kết hôn… chuyển cho Trung tâm hành chính công thực hiện nhiệm vụ</t>
  </si>
  <si>
    <t>I</t>
  </si>
  <si>
    <t>V</t>
  </si>
  <si>
    <t>Ghi chú</t>
  </si>
  <si>
    <t>Phòng Văn hoá và xã hội</t>
  </si>
  <si>
    <t>IV</t>
  </si>
  <si>
    <t>TỔNG CỘNG</t>
  </si>
  <si>
    <t>VI</t>
  </si>
  <si>
    <t>Văn phòng HĐND-UBND phường</t>
  </si>
  <si>
    <t>03 Hội nghị Công bố quyết định nhân sự (Công bố QĐ Bổ nhiệm Trưởng, Phó phòng và tương đương; Công bố QĐ công chức nghỉ việc theo Nghị định số 178; Công bố QĐ tiếp nhận công chức, viên chức)</t>
  </si>
  <si>
    <t>III</t>
  </si>
  <si>
    <t>Gặp mặt chức sắc, chức việc tiêu biểu; Thăm, tặng quà các cơ sở tôn giáo nhân dịp Tết nguyên đán</t>
  </si>
  <si>
    <t>Thực hiện chính sách đối với người có uy tín trong đồng bào dân tộc thiểu số theo Quyết định số 12/2025/QĐ-TTg và Quyết định số 28/2023/QĐ-TTg của Thủ tướng Chính phủ trên địa bàn tỉnh Quảng Ngãi</t>
  </si>
  <si>
    <t>Số tiền</t>
  </si>
  <si>
    <t>Văn phòng Đảng uỷ</t>
  </si>
  <si>
    <t>Thanh toán tiền tiền các trụ sở cũ do sáp nhập</t>
  </si>
  <si>
    <t>Phòng Kinh tế Hạ tầng và Đô thị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</si>
  <si>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</si>
  <si>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</si>
  <si>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</si>
  <si>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</si>
  <si>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</si>
  <si>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</si>
  <si>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</si>
  <si>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</si>
  <si>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</si>
  <si>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Chi quản lý nhà nước</t>
  </si>
  <si>
    <t>Chi khác</t>
  </si>
  <si>
    <t>Khen thưởng ngành giáo dục</t>
  </si>
  <si>
    <t>Kinh phí hoạt động của Ban công tác 35 của Đảng ủy Phường Kon Tum</t>
  </si>
  <si>
    <t>Kinh phí hoạt động cấp ủy</t>
  </si>
  <si>
    <t>Sự nghiệp kinh tế</t>
  </si>
  <si>
    <t>Kinh phí xác định giá đất cụ thể</t>
  </si>
  <si>
    <t>Phụ lục 3</t>
  </si>
  <si>
    <t>DỰ TOÁN CHI NGÂN SÁCH THEO LĨNH VỰC NĂM 2025</t>
  </si>
  <si>
    <t>Đơn vị: Triệu đồng</t>
  </si>
  <si>
    <t>DỰ TOÁN 
TỈNH GIAO</t>
  </si>
  <si>
    <t>A</t>
  </si>
  <si>
    <t>B</t>
  </si>
  <si>
    <t>Tổng cộng</t>
  </si>
  <si>
    <t>Chi cân đối ngân sách</t>
  </si>
  <si>
    <t>Chi đầu tư phát triển</t>
  </si>
  <si>
    <t>Chi đầu tư cho các dự án</t>
  </si>
  <si>
    <t>Trong đó chi từ nguồn thu tiền sử dụng đât</t>
  </si>
  <si>
    <t>Chi đầu tư phát triển khác</t>
  </si>
  <si>
    <t>Chi thường xuyên</t>
  </si>
  <si>
    <t>Chi giáo dục - đào tạo và dạy nghề (3)</t>
  </si>
  <si>
    <t>Chi khoa học và công nghệ</t>
  </si>
  <si>
    <t xml:space="preserve">Chi quốc phòng </t>
  </si>
  <si>
    <t>Chi an ninh và trật tự an toàn xã hội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</si>
  <si>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</si>
  <si>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</si>
  <si>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</si>
  <si>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</si>
  <si>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</si>
  <si>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</si>
  <si>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</si>
  <si>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bảo đảm xã hội</t>
  </si>
  <si>
    <t>Chi thường xuyên khác (4)</t>
  </si>
  <si>
    <t>Chi trả nợ lãi vay</t>
  </si>
  <si>
    <t xml:space="preserve">Chi bổ sung Quỹ dự trữ tài chính </t>
  </si>
  <si>
    <t xml:space="preserve">Dự phòng ngân sách                                                         </t>
  </si>
  <si>
    <t>Chi nguồn giao tăng thu so dự toán Trung ương giao</t>
  </si>
  <si>
    <t>Chi bổ sung có mục tiêu</t>
  </si>
  <si>
    <t>Chi giáo dục - đào tạo và dạy nghề</t>
  </si>
  <si>
    <t>Chi đầu tư khác</t>
  </si>
  <si>
    <t>ĐVT: Triệu đồng</t>
  </si>
  <si>
    <t>*</t>
  </si>
  <si>
    <t>Dự phòng ngân sách</t>
  </si>
  <si>
    <t>Phụ lục 1</t>
  </si>
  <si>
    <t>Dư toán tỉnh giao</t>
  </si>
  <si>
    <t>Dự toán HĐND quyết định</t>
  </si>
  <si>
    <t>TỔNG NGUỒN THU NSĐP</t>
  </si>
  <si>
    <t>Thu NSĐP được hưởng theo phân cấp</t>
  </si>
  <si>
    <t>Thu NSĐP hưởng 100%</t>
  </si>
  <si>
    <t>Thu NSĐP hưởng từ các khoản thu phân chia</t>
  </si>
  <si>
    <t xml:space="preserve">Thu bổ sung từ ngân sách cấp trên </t>
  </si>
  <si>
    <t>Thu bổ sung cân đối ngân sách</t>
  </si>
  <si>
    <t>Thu bổ sung có mục tiêu</t>
  </si>
  <si>
    <t>Thu kết dư</t>
  </si>
  <si>
    <t>Thu chuyển nguồn từ năm trước chuyển sang</t>
  </si>
  <si>
    <t>TỔNG CHI NSĐP</t>
  </si>
  <si>
    <t xml:space="preserve">Tổng chi cân đối NSĐP </t>
  </si>
  <si>
    <t>Chi trả nợ lãi các khoản do chính quyền địa phương vay</t>
  </si>
  <si>
    <t>Chi nộp ngân sách cấp trên</t>
  </si>
  <si>
    <t>Chi tạo nguồn, điều chỉnh tiền lương</t>
  </si>
  <si>
    <t>Chi các chương trình mục tiêu</t>
  </si>
  <si>
    <t>Chi các chương trình mục tiêu quốc gia</t>
  </si>
  <si>
    <t>Chi sự nghiệp</t>
  </si>
  <si>
    <t>Chi các chương trình mục tiêu, nhiệm vụ</t>
  </si>
  <si>
    <t>Chi chuyển nguồn sang năm sau</t>
  </si>
  <si>
    <t>Chi quản lý qua ngân sách</t>
  </si>
  <si>
    <t>CÂN ĐỐI NGÂN SÁCH PHƯỜNG NĂM 2025 (ĐIỀU CHỈNH)</t>
  </si>
  <si>
    <t>Dự toán sau điều chỉnh</t>
  </si>
  <si>
    <t>Phụ lục 2</t>
  </si>
  <si>
    <t>DỰ TOÁN BỔ SUNG CHI THƯỜNG XUYÊN CỦA NGÂN SÁCH PHƯỜNG KON TUM
 CHO TỪNG CƠ QUAN, TỔ CHỨC THEO LĨNH VỰC NĂM 2025</t>
  </si>
  <si>
    <t>ĐVT: triệu đồng</t>
  </si>
  <si>
    <t>Ban Quản lý dự án đầu tư xây dựng phường</t>
  </si>
  <si>
    <t>Bổ sung</t>
  </si>
  <si>
    <t>2.6</t>
  </si>
  <si>
    <t>Kinh phí hoạt động của UBND phường</t>
  </si>
  <si>
    <t>4=2+3</t>
  </si>
  <si>
    <t>(Kèm theo Nghị quyết số     /NQ-HĐND ngày    tháng   năm 2025 của Hội đồng nhân dân phường Kon Tum)</t>
  </si>
  <si>
    <t>Kinh phí thực hiện dịch vụ công ích đô thị năm 2025</t>
  </si>
  <si>
    <t>Chế độ bồi dưỡng phục vụ hoạt động cấp ủy</t>
  </si>
  <si>
    <t>Nguồn bổ sung có mục tiêu của ngân sách tỉnh</t>
  </si>
  <si>
    <t>**</t>
  </si>
  <si>
    <t>Mua phôi giấy chứng nhận đăng ký quyền sử dụng đất và đăng ký kinh doanh</t>
  </si>
  <si>
    <t>Khung, giấy khen để thực hiện công tác khen thưởng và tri ân nhà tài trợ và vận chuyển gạo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</si>
</sst>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* #,##0.00\ _₫_-;\-* #,##0.00\ _₫_-;_-* &quot;-&quot;??\ _₫_-;_-@_-"/>
    <numFmt numFmtId="167" formatCode="_(* #,##0_);_(* \(#,##0\);_(* &quot;-&quot;??_);_(@_)"/>
    <numFmt numFmtId="168" formatCode="###,###"/>
    <numFmt numFmtId="169" formatCode="_(* #,##0_);_(* \(#,##0\);_(* \-??_);_(@_)"/>
    <numFmt numFmtId="170" formatCode="_(* #,##0.00_);_(* \(#,##0.00\);_(* \-??_);_(@_)"/>
    <numFmt numFmtId="171" formatCode="0.0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sz val="12"/>
      <name val=".VnArial Narrow"/>
      <family val="2"/>
    </font>
    <font>
      <sz val="10"/>
      <name val="Arial"/>
      <family val="2"/>
    </font>
    <font>
      <sz val="14"/>
      <name val="Times New Roman"/>
      <family val="1"/>
    </font>
    <font>
      <u/>
      <sz val="12"/>
      <color indexed="12"/>
      <name val="Times New Roman"/>
      <family val="1"/>
    </font>
    <font>
      <i/>
      <sz val="10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12"/>
      <name val="Times New Roman"/>
      <family val="1"/>
    </font>
    <font>
      <sz val="8"/>
      <name val="Times New Roman"/>
      <family val="1"/>
    </font>
    <font>
      <sz val="13"/>
      <name val="VnTime"/>
    </font>
    <font>
      <b/>
      <sz val="14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165" fontId="6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0" fontId="15" fillId="0" borderId="0"/>
    <xf numFmtId="0" fontId="12" fillId="0" borderId="0"/>
    <xf numFmtId="0" fontId="13" fillId="0" borderId="0"/>
    <xf numFmtId="166" fontId="1" fillId="0" borderId="0" applyFont="0" applyFill="0" applyBorder="0" applyAlignment="0" applyProtection="0"/>
    <xf numFmtId="0" fontId="1" fillId="0" borderId="0"/>
    <xf numFmtId="0" fontId="14" fillId="0" borderId="0"/>
    <xf numFmtId="165" fontId="6" fillId="0" borderId="0" applyFont="0" applyFill="0" applyBorder="0" applyAlignment="0" applyProtection="0"/>
    <xf numFmtId="0" fontId="1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" fillId="0" borderId="0"/>
    <xf numFmtId="0" fontId="14" fillId="0" borderId="0"/>
    <xf numFmtId="0" fontId="3" fillId="0" borderId="0"/>
    <xf numFmtId="0" fontId="3" fillId="0" borderId="0"/>
    <xf numFmtId="0" fontId="12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5" fillId="0" borderId="0" applyFont="0" applyFill="0" applyBorder="0" applyAlignment="0" applyProtection="0"/>
    <xf numFmtId="0" fontId="1" fillId="0" borderId="0"/>
    <xf numFmtId="0" fontId="23" fillId="0" borderId="0"/>
    <xf numFmtId="170" fontId="14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0" xfId="0" applyFont="1"/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6" fillId="0" borderId="0" xfId="0" applyFont="1"/>
    <xf numFmtId="167" fontId="2" fillId="2" borderId="1" xfId="15" applyNumberFormat="1" applyFont="1" applyFill="1" applyBorder="1" applyAlignment="1">
      <alignment horizontal="center" vertical="center" wrapText="1"/>
    </xf>
    <xf numFmtId="0" fontId="27" fillId="0" borderId="0" xfId="0" applyFont="1"/>
    <xf numFmtId="167" fontId="3" fillId="2" borderId="1" xfId="15" applyNumberFormat="1" applyFont="1" applyFill="1" applyBorder="1" applyAlignment="1">
      <alignment vertical="center" wrapText="1"/>
    </xf>
    <xf numFmtId="167" fontId="3" fillId="2" borderId="1" xfId="15" applyNumberFormat="1" applyFont="1" applyFill="1" applyBorder="1" applyAlignment="1">
      <alignment horizontal="center" vertical="center" wrapText="1"/>
    </xf>
    <xf numFmtId="167" fontId="5" fillId="2" borderId="1" xfId="15" applyNumberFormat="1" applyFont="1" applyFill="1" applyBorder="1" applyAlignment="1">
      <alignment horizontal="center" vertical="center" wrapText="1"/>
    </xf>
    <xf numFmtId="167" fontId="27" fillId="0" borderId="0" xfId="0" applyNumberFormat="1" applyFont="1"/>
    <xf numFmtId="167" fontId="0" fillId="0" borderId="0" xfId="0" applyNumberFormat="1"/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167" fontId="4" fillId="2" borderId="1" xfId="15" applyNumberFormat="1" applyFont="1" applyFill="1" applyBorder="1" applyAlignment="1">
      <alignment horizontal="center" vertical="center" wrapText="1"/>
    </xf>
    <xf numFmtId="167" fontId="2" fillId="2" borderId="1" xfId="15" applyNumberFormat="1" applyFont="1" applyFill="1" applyBorder="1" applyAlignment="1">
      <alignment vertical="center" wrapText="1"/>
    </xf>
    <xf numFmtId="171" fontId="0" fillId="0" borderId="0" xfId="0" applyNumberFormat="1"/>
    <xf numFmtId="16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67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7" fontId="5" fillId="0" borderId="1" xfId="15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 vertical="center"/>
    </xf>
    <xf numFmtId="168" fontId="5" fillId="0" borderId="1" xfId="40" applyNumberFormat="1" applyFont="1" applyBorder="1" applyAlignment="1">
      <alignment vertical="center" wrapText="1"/>
    </xf>
    <xf numFmtId="167" fontId="8" fillId="0" borderId="1" xfId="15" applyNumberFormat="1" applyFont="1" applyBorder="1" applyAlignment="1">
      <alignment vertical="center"/>
    </xf>
    <xf numFmtId="167" fontId="5" fillId="0" borderId="1" xfId="15" applyNumberFormat="1" applyFont="1" applyBorder="1" applyAlignment="1">
      <alignment vertical="center" wrapText="1"/>
    </xf>
    <xf numFmtId="169" fontId="8" fillId="0" borderId="1" xfId="15" applyNumberFormat="1" applyFont="1" applyFill="1" applyBorder="1" applyAlignment="1" applyProtection="1">
      <alignment vertical="center" wrapText="1"/>
    </xf>
    <xf numFmtId="0" fontId="21" fillId="0" borderId="0" xfId="0" applyFont="1" applyAlignment="1">
      <alignment horizontal="center" vertical="center" wrapText="1"/>
    </xf>
    <xf numFmtId="164" fontId="3" fillId="0" borderId="0" xfId="0" applyNumberFormat="1" applyFont="1"/>
    <xf numFmtId="164" fontId="8" fillId="0" borderId="1" xfId="1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7">
    <cellStyle name="AutoFormat-Optionen" xfId="12"/>
    <cellStyle name="AutoFormat-Optionen 2 2" xfId="44"/>
    <cellStyle name="Comma" xfId="1" builtinId="3"/>
    <cellStyle name="Comma 10" xfId="15"/>
    <cellStyle name="Comma 10 2" xfId="41"/>
    <cellStyle name="Comma 10 3" xfId="45"/>
    <cellStyle name="Comma 2" xfId="11"/>
    <cellStyle name="Comma 2 2" xfId="21"/>
    <cellStyle name="Comma 2 2 2 10" xfId="29"/>
    <cellStyle name="Comma 23" xfId="42"/>
    <cellStyle name="Comma 3" xfId="13"/>
    <cellStyle name="Comma 5" xfId="38"/>
    <cellStyle name="Comma 7" xfId="16"/>
    <cellStyle name="Comma 7 2" xfId="24"/>
    <cellStyle name="Hyperlink 2" xfId="36"/>
    <cellStyle name="Normal" xfId="0" builtinId="0"/>
    <cellStyle name="Normal 10" xfId="43"/>
    <cellStyle name="Normal 103 2" xfId="37"/>
    <cellStyle name="Normal 11" xfId="10"/>
    <cellStyle name="Normal 12" xfId="4"/>
    <cellStyle name="Normal 153" xfId="26"/>
    <cellStyle name="Normal 2" xfId="2"/>
    <cellStyle name="Normal 2 2" xfId="3"/>
    <cellStyle name="Normal 2 2 2" xfId="18"/>
    <cellStyle name="Normal 2 2 3" xfId="9"/>
    <cellStyle name="Normal 2 2 7" xfId="33"/>
    <cellStyle name="Normal 2 3" xfId="5"/>
    <cellStyle name="Normal 2 4" xfId="17"/>
    <cellStyle name="Normal 2 5" xfId="32"/>
    <cellStyle name="Normal 2 6" xfId="8"/>
    <cellStyle name="Normal 3" xfId="7"/>
    <cellStyle name="Normal 3 2" xfId="14"/>
    <cellStyle name="Normal 3 2 2" xfId="35"/>
    <cellStyle name="Normal 3 3" xfId="19"/>
    <cellStyle name="Normal 4" xfId="22"/>
    <cellStyle name="Normal 4 2" xfId="30"/>
    <cellStyle name="Normal 4 2 3" xfId="31"/>
    <cellStyle name="Normal 5" xfId="23"/>
    <cellStyle name="Normal 5 2" xfId="34"/>
    <cellStyle name="Normal 5 3" xfId="46"/>
    <cellStyle name="Normal 6" xfId="25"/>
    <cellStyle name="Normal 63" xfId="39"/>
    <cellStyle name="Normal 7" xfId="20"/>
    <cellStyle name="Normal 8" xfId="27"/>
    <cellStyle name="Normal 9" xfId="6"/>
    <cellStyle name="Normal_Chi NSTW NSDP 2002 - PL" xfId="40"/>
    <cellStyle name="Percent 16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D27" sqref="D27"/>
    </sheetView>
  </sheetViews>
  <sheetFormatPr defaultRowHeight="15" x14ac:dyDescent="0.25"/>
  <cols>
    <col min="1" max="1" width="5.140625" customWidth="1"/>
    <col min="2" max="2" width="43" customWidth="1"/>
    <col min="3" max="3" width="12.85546875" style="40" customWidth="1"/>
    <col min="4" max="6" width="13.7109375" style="40" customWidth="1"/>
    <col min="252" max="252" width="5.140625" customWidth="1"/>
    <col min="253" max="253" width="52.28515625" customWidth="1"/>
    <col min="254" max="254" width="16.7109375" customWidth="1"/>
    <col min="255" max="255" width="12" customWidth="1"/>
    <col min="256" max="256" width="21.28515625" customWidth="1"/>
    <col min="257" max="257" width="18.7109375" customWidth="1"/>
    <col min="258" max="258" width="19.85546875" customWidth="1"/>
    <col min="259" max="259" width="11" customWidth="1"/>
    <col min="260" max="260" width="8.85546875" customWidth="1"/>
    <col min="261" max="261" width="10.85546875" customWidth="1"/>
    <col min="262" max="262" width="9.7109375" customWidth="1"/>
    <col min="508" max="508" width="5.140625" customWidth="1"/>
    <col min="509" max="509" width="52.28515625" customWidth="1"/>
    <col min="510" max="510" width="16.7109375" customWidth="1"/>
    <col min="511" max="511" width="12" customWidth="1"/>
    <col min="512" max="512" width="21.28515625" customWidth="1"/>
    <col min="513" max="513" width="18.7109375" customWidth="1"/>
    <col min="514" max="514" width="19.85546875" customWidth="1"/>
    <col min="515" max="515" width="11" customWidth="1"/>
    <col min="516" max="516" width="8.85546875" customWidth="1"/>
    <col min="517" max="517" width="10.85546875" customWidth="1"/>
    <col min="518" max="518" width="9.7109375" customWidth="1"/>
    <col min="764" max="764" width="5.140625" customWidth="1"/>
    <col min="765" max="765" width="52.28515625" customWidth="1"/>
    <col min="766" max="766" width="16.7109375" customWidth="1"/>
    <col min="767" max="767" width="12" customWidth="1"/>
    <col min="768" max="768" width="21.28515625" customWidth="1"/>
    <col min="769" max="769" width="18.7109375" customWidth="1"/>
    <col min="770" max="770" width="19.85546875" customWidth="1"/>
    <col min="771" max="771" width="11" customWidth="1"/>
    <col min="772" max="772" width="8.85546875" customWidth="1"/>
    <col min="773" max="773" width="10.85546875" customWidth="1"/>
    <col min="774" max="774" width="9.7109375" customWidth="1"/>
    <col min="1020" max="1020" width="5.140625" customWidth="1"/>
    <col min="1021" max="1021" width="52.28515625" customWidth="1"/>
    <col min="1022" max="1022" width="16.7109375" customWidth="1"/>
    <col min="1023" max="1023" width="12" customWidth="1"/>
    <col min="1024" max="1024" width="21.28515625" customWidth="1"/>
    <col min="1025" max="1025" width="18.7109375" customWidth="1"/>
    <col min="1026" max="1026" width="19.85546875" customWidth="1"/>
    <col min="1027" max="1027" width="11" customWidth="1"/>
    <col min="1028" max="1028" width="8.85546875" customWidth="1"/>
    <col min="1029" max="1029" width="10.85546875" customWidth="1"/>
    <col min="1030" max="1030" width="9.7109375" customWidth="1"/>
    <col min="1276" max="1276" width="5.140625" customWidth="1"/>
    <col min="1277" max="1277" width="52.28515625" customWidth="1"/>
    <col min="1278" max="1278" width="16.7109375" customWidth="1"/>
    <col min="1279" max="1279" width="12" customWidth="1"/>
    <col min="1280" max="1280" width="21.28515625" customWidth="1"/>
    <col min="1281" max="1281" width="18.7109375" customWidth="1"/>
    <col min="1282" max="1282" width="19.85546875" customWidth="1"/>
    <col min="1283" max="1283" width="11" customWidth="1"/>
    <col min="1284" max="1284" width="8.85546875" customWidth="1"/>
    <col min="1285" max="1285" width="10.85546875" customWidth="1"/>
    <col min="1286" max="1286" width="9.7109375" customWidth="1"/>
    <col min="1532" max="1532" width="5.140625" customWidth="1"/>
    <col min="1533" max="1533" width="52.28515625" customWidth="1"/>
    <col min="1534" max="1534" width="16.7109375" customWidth="1"/>
    <col min="1535" max="1535" width="12" customWidth="1"/>
    <col min="1536" max="1536" width="21.28515625" customWidth="1"/>
    <col min="1537" max="1537" width="18.7109375" customWidth="1"/>
    <col min="1538" max="1538" width="19.85546875" customWidth="1"/>
    <col min="1539" max="1539" width="11" customWidth="1"/>
    <col min="1540" max="1540" width="8.85546875" customWidth="1"/>
    <col min="1541" max="1541" width="10.85546875" customWidth="1"/>
    <col min="1542" max="1542" width="9.7109375" customWidth="1"/>
    <col min="1788" max="1788" width="5.140625" customWidth="1"/>
    <col min="1789" max="1789" width="52.28515625" customWidth="1"/>
    <col min="1790" max="1790" width="16.7109375" customWidth="1"/>
    <col min="1791" max="1791" width="12" customWidth="1"/>
    <col min="1792" max="1792" width="21.28515625" customWidth="1"/>
    <col min="1793" max="1793" width="18.7109375" customWidth="1"/>
    <col min="1794" max="1794" width="19.85546875" customWidth="1"/>
    <col min="1795" max="1795" width="11" customWidth="1"/>
    <col min="1796" max="1796" width="8.85546875" customWidth="1"/>
    <col min="1797" max="1797" width="10.85546875" customWidth="1"/>
    <col min="1798" max="1798" width="9.7109375" customWidth="1"/>
    <col min="2044" max="2044" width="5.140625" customWidth="1"/>
    <col min="2045" max="2045" width="52.28515625" customWidth="1"/>
    <col min="2046" max="2046" width="16.7109375" customWidth="1"/>
    <col min="2047" max="2047" width="12" customWidth="1"/>
    <col min="2048" max="2048" width="21.28515625" customWidth="1"/>
    <col min="2049" max="2049" width="18.7109375" customWidth="1"/>
    <col min="2050" max="2050" width="19.85546875" customWidth="1"/>
    <col min="2051" max="2051" width="11" customWidth="1"/>
    <col min="2052" max="2052" width="8.85546875" customWidth="1"/>
    <col min="2053" max="2053" width="10.85546875" customWidth="1"/>
    <col min="2054" max="2054" width="9.7109375" customWidth="1"/>
    <col min="2300" max="2300" width="5.140625" customWidth="1"/>
    <col min="2301" max="2301" width="52.28515625" customWidth="1"/>
    <col min="2302" max="2302" width="16.7109375" customWidth="1"/>
    <col min="2303" max="2303" width="12" customWidth="1"/>
    <col min="2304" max="2304" width="21.28515625" customWidth="1"/>
    <col min="2305" max="2305" width="18.7109375" customWidth="1"/>
    <col min="2306" max="2306" width="19.85546875" customWidth="1"/>
    <col min="2307" max="2307" width="11" customWidth="1"/>
    <col min="2308" max="2308" width="8.85546875" customWidth="1"/>
    <col min="2309" max="2309" width="10.85546875" customWidth="1"/>
    <col min="2310" max="2310" width="9.7109375" customWidth="1"/>
    <col min="2556" max="2556" width="5.140625" customWidth="1"/>
    <col min="2557" max="2557" width="52.28515625" customWidth="1"/>
    <col min="2558" max="2558" width="16.7109375" customWidth="1"/>
    <col min="2559" max="2559" width="12" customWidth="1"/>
    <col min="2560" max="2560" width="21.28515625" customWidth="1"/>
    <col min="2561" max="2561" width="18.7109375" customWidth="1"/>
    <col min="2562" max="2562" width="19.85546875" customWidth="1"/>
    <col min="2563" max="2563" width="11" customWidth="1"/>
    <col min="2564" max="2564" width="8.85546875" customWidth="1"/>
    <col min="2565" max="2565" width="10.85546875" customWidth="1"/>
    <col min="2566" max="2566" width="9.7109375" customWidth="1"/>
    <col min="2812" max="2812" width="5.140625" customWidth="1"/>
    <col min="2813" max="2813" width="52.28515625" customWidth="1"/>
    <col min="2814" max="2814" width="16.7109375" customWidth="1"/>
    <col min="2815" max="2815" width="12" customWidth="1"/>
    <col min="2816" max="2816" width="21.28515625" customWidth="1"/>
    <col min="2817" max="2817" width="18.7109375" customWidth="1"/>
    <col min="2818" max="2818" width="19.85546875" customWidth="1"/>
    <col min="2819" max="2819" width="11" customWidth="1"/>
    <col min="2820" max="2820" width="8.85546875" customWidth="1"/>
    <col min="2821" max="2821" width="10.85546875" customWidth="1"/>
    <col min="2822" max="2822" width="9.7109375" customWidth="1"/>
    <col min="3068" max="3068" width="5.140625" customWidth="1"/>
    <col min="3069" max="3069" width="52.28515625" customWidth="1"/>
    <col min="3070" max="3070" width="16.7109375" customWidth="1"/>
    <col min="3071" max="3071" width="12" customWidth="1"/>
    <col min="3072" max="3072" width="21.28515625" customWidth="1"/>
    <col min="3073" max="3073" width="18.7109375" customWidth="1"/>
    <col min="3074" max="3074" width="19.85546875" customWidth="1"/>
    <col min="3075" max="3075" width="11" customWidth="1"/>
    <col min="3076" max="3076" width="8.85546875" customWidth="1"/>
    <col min="3077" max="3077" width="10.85546875" customWidth="1"/>
    <col min="3078" max="3078" width="9.7109375" customWidth="1"/>
    <col min="3324" max="3324" width="5.140625" customWidth="1"/>
    <col min="3325" max="3325" width="52.28515625" customWidth="1"/>
    <col min="3326" max="3326" width="16.7109375" customWidth="1"/>
    <col min="3327" max="3327" width="12" customWidth="1"/>
    <col min="3328" max="3328" width="21.28515625" customWidth="1"/>
    <col min="3329" max="3329" width="18.7109375" customWidth="1"/>
    <col min="3330" max="3330" width="19.85546875" customWidth="1"/>
    <col min="3331" max="3331" width="11" customWidth="1"/>
    <col min="3332" max="3332" width="8.85546875" customWidth="1"/>
    <col min="3333" max="3333" width="10.85546875" customWidth="1"/>
    <col min="3334" max="3334" width="9.7109375" customWidth="1"/>
    <col min="3580" max="3580" width="5.140625" customWidth="1"/>
    <col min="3581" max="3581" width="52.28515625" customWidth="1"/>
    <col min="3582" max="3582" width="16.7109375" customWidth="1"/>
    <col min="3583" max="3583" width="12" customWidth="1"/>
    <col min="3584" max="3584" width="21.28515625" customWidth="1"/>
    <col min="3585" max="3585" width="18.7109375" customWidth="1"/>
    <col min="3586" max="3586" width="19.85546875" customWidth="1"/>
    <col min="3587" max="3587" width="11" customWidth="1"/>
    <col min="3588" max="3588" width="8.85546875" customWidth="1"/>
    <col min="3589" max="3589" width="10.85546875" customWidth="1"/>
    <col min="3590" max="3590" width="9.7109375" customWidth="1"/>
    <col min="3836" max="3836" width="5.140625" customWidth="1"/>
    <col min="3837" max="3837" width="52.28515625" customWidth="1"/>
    <col min="3838" max="3838" width="16.7109375" customWidth="1"/>
    <col min="3839" max="3839" width="12" customWidth="1"/>
    <col min="3840" max="3840" width="21.28515625" customWidth="1"/>
    <col min="3841" max="3841" width="18.7109375" customWidth="1"/>
    <col min="3842" max="3842" width="19.85546875" customWidth="1"/>
    <col min="3843" max="3843" width="11" customWidth="1"/>
    <col min="3844" max="3844" width="8.85546875" customWidth="1"/>
    <col min="3845" max="3845" width="10.85546875" customWidth="1"/>
    <col min="3846" max="3846" width="9.7109375" customWidth="1"/>
    <col min="4092" max="4092" width="5.140625" customWidth="1"/>
    <col min="4093" max="4093" width="52.28515625" customWidth="1"/>
    <col min="4094" max="4094" width="16.7109375" customWidth="1"/>
    <col min="4095" max="4095" width="12" customWidth="1"/>
    <col min="4096" max="4096" width="21.28515625" customWidth="1"/>
    <col min="4097" max="4097" width="18.7109375" customWidth="1"/>
    <col min="4098" max="4098" width="19.85546875" customWidth="1"/>
    <col min="4099" max="4099" width="11" customWidth="1"/>
    <col min="4100" max="4100" width="8.85546875" customWidth="1"/>
    <col min="4101" max="4101" width="10.85546875" customWidth="1"/>
    <col min="4102" max="4102" width="9.7109375" customWidth="1"/>
    <col min="4348" max="4348" width="5.140625" customWidth="1"/>
    <col min="4349" max="4349" width="52.28515625" customWidth="1"/>
    <col min="4350" max="4350" width="16.7109375" customWidth="1"/>
    <col min="4351" max="4351" width="12" customWidth="1"/>
    <col min="4352" max="4352" width="21.28515625" customWidth="1"/>
    <col min="4353" max="4353" width="18.7109375" customWidth="1"/>
    <col min="4354" max="4354" width="19.85546875" customWidth="1"/>
    <col min="4355" max="4355" width="11" customWidth="1"/>
    <col min="4356" max="4356" width="8.85546875" customWidth="1"/>
    <col min="4357" max="4357" width="10.85546875" customWidth="1"/>
    <col min="4358" max="4358" width="9.7109375" customWidth="1"/>
    <col min="4604" max="4604" width="5.140625" customWidth="1"/>
    <col min="4605" max="4605" width="52.28515625" customWidth="1"/>
    <col min="4606" max="4606" width="16.7109375" customWidth="1"/>
    <col min="4607" max="4607" width="12" customWidth="1"/>
    <col min="4608" max="4608" width="21.28515625" customWidth="1"/>
    <col min="4609" max="4609" width="18.7109375" customWidth="1"/>
    <col min="4610" max="4610" width="19.85546875" customWidth="1"/>
    <col min="4611" max="4611" width="11" customWidth="1"/>
    <col min="4612" max="4612" width="8.85546875" customWidth="1"/>
    <col min="4613" max="4613" width="10.85546875" customWidth="1"/>
    <col min="4614" max="4614" width="9.7109375" customWidth="1"/>
    <col min="4860" max="4860" width="5.140625" customWidth="1"/>
    <col min="4861" max="4861" width="52.28515625" customWidth="1"/>
    <col min="4862" max="4862" width="16.7109375" customWidth="1"/>
    <col min="4863" max="4863" width="12" customWidth="1"/>
    <col min="4864" max="4864" width="21.28515625" customWidth="1"/>
    <col min="4865" max="4865" width="18.7109375" customWidth="1"/>
    <col min="4866" max="4866" width="19.85546875" customWidth="1"/>
    <col min="4867" max="4867" width="11" customWidth="1"/>
    <col min="4868" max="4868" width="8.85546875" customWidth="1"/>
    <col min="4869" max="4869" width="10.85546875" customWidth="1"/>
    <col min="4870" max="4870" width="9.7109375" customWidth="1"/>
    <col min="5116" max="5116" width="5.140625" customWidth="1"/>
    <col min="5117" max="5117" width="52.28515625" customWidth="1"/>
    <col min="5118" max="5118" width="16.7109375" customWidth="1"/>
    <col min="5119" max="5119" width="12" customWidth="1"/>
    <col min="5120" max="5120" width="21.28515625" customWidth="1"/>
    <col min="5121" max="5121" width="18.7109375" customWidth="1"/>
    <col min="5122" max="5122" width="19.85546875" customWidth="1"/>
    <col min="5123" max="5123" width="11" customWidth="1"/>
    <col min="5124" max="5124" width="8.85546875" customWidth="1"/>
    <col min="5125" max="5125" width="10.85546875" customWidth="1"/>
    <col min="5126" max="5126" width="9.7109375" customWidth="1"/>
    <col min="5372" max="5372" width="5.140625" customWidth="1"/>
    <col min="5373" max="5373" width="52.28515625" customWidth="1"/>
    <col min="5374" max="5374" width="16.7109375" customWidth="1"/>
    <col min="5375" max="5375" width="12" customWidth="1"/>
    <col min="5376" max="5376" width="21.28515625" customWidth="1"/>
    <col min="5377" max="5377" width="18.7109375" customWidth="1"/>
    <col min="5378" max="5378" width="19.85546875" customWidth="1"/>
    <col min="5379" max="5379" width="11" customWidth="1"/>
    <col min="5380" max="5380" width="8.85546875" customWidth="1"/>
    <col min="5381" max="5381" width="10.85546875" customWidth="1"/>
    <col min="5382" max="5382" width="9.7109375" customWidth="1"/>
    <col min="5628" max="5628" width="5.140625" customWidth="1"/>
    <col min="5629" max="5629" width="52.28515625" customWidth="1"/>
    <col min="5630" max="5630" width="16.7109375" customWidth="1"/>
    <col min="5631" max="5631" width="12" customWidth="1"/>
    <col min="5632" max="5632" width="21.28515625" customWidth="1"/>
    <col min="5633" max="5633" width="18.7109375" customWidth="1"/>
    <col min="5634" max="5634" width="19.85546875" customWidth="1"/>
    <col min="5635" max="5635" width="11" customWidth="1"/>
    <col min="5636" max="5636" width="8.85546875" customWidth="1"/>
    <col min="5637" max="5637" width="10.85546875" customWidth="1"/>
    <col min="5638" max="5638" width="9.7109375" customWidth="1"/>
    <col min="5884" max="5884" width="5.140625" customWidth="1"/>
    <col min="5885" max="5885" width="52.28515625" customWidth="1"/>
    <col min="5886" max="5886" width="16.7109375" customWidth="1"/>
    <col min="5887" max="5887" width="12" customWidth="1"/>
    <col min="5888" max="5888" width="21.28515625" customWidth="1"/>
    <col min="5889" max="5889" width="18.7109375" customWidth="1"/>
    <col min="5890" max="5890" width="19.85546875" customWidth="1"/>
    <col min="5891" max="5891" width="11" customWidth="1"/>
    <col min="5892" max="5892" width="8.85546875" customWidth="1"/>
    <col min="5893" max="5893" width="10.85546875" customWidth="1"/>
    <col min="5894" max="5894" width="9.7109375" customWidth="1"/>
    <col min="6140" max="6140" width="5.140625" customWidth="1"/>
    <col min="6141" max="6141" width="52.28515625" customWidth="1"/>
    <col min="6142" max="6142" width="16.7109375" customWidth="1"/>
    <col min="6143" max="6143" width="12" customWidth="1"/>
    <col min="6144" max="6144" width="21.28515625" customWidth="1"/>
    <col min="6145" max="6145" width="18.7109375" customWidth="1"/>
    <col min="6146" max="6146" width="19.85546875" customWidth="1"/>
    <col min="6147" max="6147" width="11" customWidth="1"/>
    <col min="6148" max="6148" width="8.85546875" customWidth="1"/>
    <col min="6149" max="6149" width="10.85546875" customWidth="1"/>
    <col min="6150" max="6150" width="9.7109375" customWidth="1"/>
    <col min="6396" max="6396" width="5.140625" customWidth="1"/>
    <col min="6397" max="6397" width="52.28515625" customWidth="1"/>
    <col min="6398" max="6398" width="16.7109375" customWidth="1"/>
    <col min="6399" max="6399" width="12" customWidth="1"/>
    <col min="6400" max="6400" width="21.28515625" customWidth="1"/>
    <col min="6401" max="6401" width="18.7109375" customWidth="1"/>
    <col min="6402" max="6402" width="19.85546875" customWidth="1"/>
    <col min="6403" max="6403" width="11" customWidth="1"/>
    <col min="6404" max="6404" width="8.85546875" customWidth="1"/>
    <col min="6405" max="6405" width="10.85546875" customWidth="1"/>
    <col min="6406" max="6406" width="9.7109375" customWidth="1"/>
    <col min="6652" max="6652" width="5.140625" customWidth="1"/>
    <col min="6653" max="6653" width="52.28515625" customWidth="1"/>
    <col min="6654" max="6654" width="16.7109375" customWidth="1"/>
    <col min="6655" max="6655" width="12" customWidth="1"/>
    <col min="6656" max="6656" width="21.28515625" customWidth="1"/>
    <col min="6657" max="6657" width="18.7109375" customWidth="1"/>
    <col min="6658" max="6658" width="19.85546875" customWidth="1"/>
    <col min="6659" max="6659" width="11" customWidth="1"/>
    <col min="6660" max="6660" width="8.85546875" customWidth="1"/>
    <col min="6661" max="6661" width="10.85546875" customWidth="1"/>
    <col min="6662" max="6662" width="9.7109375" customWidth="1"/>
    <col min="6908" max="6908" width="5.140625" customWidth="1"/>
    <col min="6909" max="6909" width="52.28515625" customWidth="1"/>
    <col min="6910" max="6910" width="16.7109375" customWidth="1"/>
    <col min="6911" max="6911" width="12" customWidth="1"/>
    <col min="6912" max="6912" width="21.28515625" customWidth="1"/>
    <col min="6913" max="6913" width="18.7109375" customWidth="1"/>
    <col min="6914" max="6914" width="19.85546875" customWidth="1"/>
    <col min="6915" max="6915" width="11" customWidth="1"/>
    <col min="6916" max="6916" width="8.85546875" customWidth="1"/>
    <col min="6917" max="6917" width="10.85546875" customWidth="1"/>
    <col min="6918" max="6918" width="9.7109375" customWidth="1"/>
    <col min="7164" max="7164" width="5.140625" customWidth="1"/>
    <col min="7165" max="7165" width="52.28515625" customWidth="1"/>
    <col min="7166" max="7166" width="16.7109375" customWidth="1"/>
    <col min="7167" max="7167" width="12" customWidth="1"/>
    <col min="7168" max="7168" width="21.28515625" customWidth="1"/>
    <col min="7169" max="7169" width="18.7109375" customWidth="1"/>
    <col min="7170" max="7170" width="19.85546875" customWidth="1"/>
    <col min="7171" max="7171" width="11" customWidth="1"/>
    <col min="7172" max="7172" width="8.85546875" customWidth="1"/>
    <col min="7173" max="7173" width="10.85546875" customWidth="1"/>
    <col min="7174" max="7174" width="9.7109375" customWidth="1"/>
    <col min="7420" max="7420" width="5.140625" customWidth="1"/>
    <col min="7421" max="7421" width="52.28515625" customWidth="1"/>
    <col min="7422" max="7422" width="16.7109375" customWidth="1"/>
    <col min="7423" max="7423" width="12" customWidth="1"/>
    <col min="7424" max="7424" width="21.28515625" customWidth="1"/>
    <col min="7425" max="7425" width="18.7109375" customWidth="1"/>
    <col min="7426" max="7426" width="19.85546875" customWidth="1"/>
    <col min="7427" max="7427" width="11" customWidth="1"/>
    <col min="7428" max="7428" width="8.85546875" customWidth="1"/>
    <col min="7429" max="7429" width="10.85546875" customWidth="1"/>
    <col min="7430" max="7430" width="9.7109375" customWidth="1"/>
    <col min="7676" max="7676" width="5.140625" customWidth="1"/>
    <col min="7677" max="7677" width="52.28515625" customWidth="1"/>
    <col min="7678" max="7678" width="16.7109375" customWidth="1"/>
    <col min="7679" max="7679" width="12" customWidth="1"/>
    <col min="7680" max="7680" width="21.28515625" customWidth="1"/>
    <col min="7681" max="7681" width="18.7109375" customWidth="1"/>
    <col min="7682" max="7682" width="19.85546875" customWidth="1"/>
    <col min="7683" max="7683" width="11" customWidth="1"/>
    <col min="7684" max="7684" width="8.85546875" customWidth="1"/>
    <col min="7685" max="7685" width="10.85546875" customWidth="1"/>
    <col min="7686" max="7686" width="9.7109375" customWidth="1"/>
    <col min="7932" max="7932" width="5.140625" customWidth="1"/>
    <col min="7933" max="7933" width="52.28515625" customWidth="1"/>
    <col min="7934" max="7934" width="16.7109375" customWidth="1"/>
    <col min="7935" max="7935" width="12" customWidth="1"/>
    <col min="7936" max="7936" width="21.28515625" customWidth="1"/>
    <col min="7937" max="7937" width="18.7109375" customWidth="1"/>
    <col min="7938" max="7938" width="19.85546875" customWidth="1"/>
    <col min="7939" max="7939" width="11" customWidth="1"/>
    <col min="7940" max="7940" width="8.85546875" customWidth="1"/>
    <col min="7941" max="7941" width="10.85546875" customWidth="1"/>
    <col min="7942" max="7942" width="9.7109375" customWidth="1"/>
    <col min="8188" max="8188" width="5.140625" customWidth="1"/>
    <col min="8189" max="8189" width="52.28515625" customWidth="1"/>
    <col min="8190" max="8190" width="16.7109375" customWidth="1"/>
    <col min="8191" max="8191" width="12" customWidth="1"/>
    <col min="8192" max="8192" width="21.28515625" customWidth="1"/>
    <col min="8193" max="8193" width="18.7109375" customWidth="1"/>
    <col min="8194" max="8194" width="19.85546875" customWidth="1"/>
    <col min="8195" max="8195" width="11" customWidth="1"/>
    <col min="8196" max="8196" width="8.85546875" customWidth="1"/>
    <col min="8197" max="8197" width="10.85546875" customWidth="1"/>
    <col min="8198" max="8198" width="9.7109375" customWidth="1"/>
    <col min="8444" max="8444" width="5.140625" customWidth="1"/>
    <col min="8445" max="8445" width="52.28515625" customWidth="1"/>
    <col min="8446" max="8446" width="16.7109375" customWidth="1"/>
    <col min="8447" max="8447" width="12" customWidth="1"/>
    <col min="8448" max="8448" width="21.28515625" customWidth="1"/>
    <col min="8449" max="8449" width="18.7109375" customWidth="1"/>
    <col min="8450" max="8450" width="19.85546875" customWidth="1"/>
    <col min="8451" max="8451" width="11" customWidth="1"/>
    <col min="8452" max="8452" width="8.85546875" customWidth="1"/>
    <col min="8453" max="8453" width="10.85546875" customWidth="1"/>
    <col min="8454" max="8454" width="9.7109375" customWidth="1"/>
    <col min="8700" max="8700" width="5.140625" customWidth="1"/>
    <col min="8701" max="8701" width="52.28515625" customWidth="1"/>
    <col min="8702" max="8702" width="16.7109375" customWidth="1"/>
    <col min="8703" max="8703" width="12" customWidth="1"/>
    <col min="8704" max="8704" width="21.28515625" customWidth="1"/>
    <col min="8705" max="8705" width="18.7109375" customWidth="1"/>
    <col min="8706" max="8706" width="19.85546875" customWidth="1"/>
    <col min="8707" max="8707" width="11" customWidth="1"/>
    <col min="8708" max="8708" width="8.85546875" customWidth="1"/>
    <col min="8709" max="8709" width="10.85546875" customWidth="1"/>
    <col min="8710" max="8710" width="9.7109375" customWidth="1"/>
    <col min="8956" max="8956" width="5.140625" customWidth="1"/>
    <col min="8957" max="8957" width="52.28515625" customWidth="1"/>
    <col min="8958" max="8958" width="16.7109375" customWidth="1"/>
    <col min="8959" max="8959" width="12" customWidth="1"/>
    <col min="8960" max="8960" width="21.28515625" customWidth="1"/>
    <col min="8961" max="8961" width="18.7109375" customWidth="1"/>
    <col min="8962" max="8962" width="19.85546875" customWidth="1"/>
    <col min="8963" max="8963" width="11" customWidth="1"/>
    <col min="8964" max="8964" width="8.85546875" customWidth="1"/>
    <col min="8965" max="8965" width="10.85546875" customWidth="1"/>
    <col min="8966" max="8966" width="9.7109375" customWidth="1"/>
    <col min="9212" max="9212" width="5.140625" customWidth="1"/>
    <col min="9213" max="9213" width="52.28515625" customWidth="1"/>
    <col min="9214" max="9214" width="16.7109375" customWidth="1"/>
    <col min="9215" max="9215" width="12" customWidth="1"/>
    <col min="9216" max="9216" width="21.28515625" customWidth="1"/>
    <col min="9217" max="9217" width="18.7109375" customWidth="1"/>
    <col min="9218" max="9218" width="19.85546875" customWidth="1"/>
    <col min="9219" max="9219" width="11" customWidth="1"/>
    <col min="9220" max="9220" width="8.85546875" customWidth="1"/>
    <col min="9221" max="9221" width="10.85546875" customWidth="1"/>
    <col min="9222" max="9222" width="9.7109375" customWidth="1"/>
    <col min="9468" max="9468" width="5.140625" customWidth="1"/>
    <col min="9469" max="9469" width="52.28515625" customWidth="1"/>
    <col min="9470" max="9470" width="16.7109375" customWidth="1"/>
    <col min="9471" max="9471" width="12" customWidth="1"/>
    <col min="9472" max="9472" width="21.28515625" customWidth="1"/>
    <col min="9473" max="9473" width="18.7109375" customWidth="1"/>
    <col min="9474" max="9474" width="19.85546875" customWidth="1"/>
    <col min="9475" max="9475" width="11" customWidth="1"/>
    <col min="9476" max="9476" width="8.85546875" customWidth="1"/>
    <col min="9477" max="9477" width="10.85546875" customWidth="1"/>
    <col min="9478" max="9478" width="9.7109375" customWidth="1"/>
    <col min="9724" max="9724" width="5.140625" customWidth="1"/>
    <col min="9725" max="9725" width="52.28515625" customWidth="1"/>
    <col min="9726" max="9726" width="16.7109375" customWidth="1"/>
    <col min="9727" max="9727" width="12" customWidth="1"/>
    <col min="9728" max="9728" width="21.28515625" customWidth="1"/>
    <col min="9729" max="9729" width="18.7109375" customWidth="1"/>
    <col min="9730" max="9730" width="19.85546875" customWidth="1"/>
    <col min="9731" max="9731" width="11" customWidth="1"/>
    <col min="9732" max="9732" width="8.85546875" customWidth="1"/>
    <col min="9733" max="9733" width="10.85546875" customWidth="1"/>
    <col min="9734" max="9734" width="9.7109375" customWidth="1"/>
    <col min="9980" max="9980" width="5.140625" customWidth="1"/>
    <col min="9981" max="9981" width="52.28515625" customWidth="1"/>
    <col min="9982" max="9982" width="16.7109375" customWidth="1"/>
    <col min="9983" max="9983" width="12" customWidth="1"/>
    <col min="9984" max="9984" width="21.28515625" customWidth="1"/>
    <col min="9985" max="9985" width="18.7109375" customWidth="1"/>
    <col min="9986" max="9986" width="19.85546875" customWidth="1"/>
    <col min="9987" max="9987" width="11" customWidth="1"/>
    <col min="9988" max="9988" width="8.85546875" customWidth="1"/>
    <col min="9989" max="9989" width="10.85546875" customWidth="1"/>
    <col min="9990" max="9990" width="9.7109375" customWidth="1"/>
    <col min="10236" max="10236" width="5.140625" customWidth="1"/>
    <col min="10237" max="10237" width="52.28515625" customWidth="1"/>
    <col min="10238" max="10238" width="16.7109375" customWidth="1"/>
    <col min="10239" max="10239" width="12" customWidth="1"/>
    <col min="10240" max="10240" width="21.28515625" customWidth="1"/>
    <col min="10241" max="10241" width="18.7109375" customWidth="1"/>
    <col min="10242" max="10242" width="19.85546875" customWidth="1"/>
    <col min="10243" max="10243" width="11" customWidth="1"/>
    <col min="10244" max="10244" width="8.85546875" customWidth="1"/>
    <col min="10245" max="10245" width="10.85546875" customWidth="1"/>
    <col min="10246" max="10246" width="9.7109375" customWidth="1"/>
    <col min="10492" max="10492" width="5.140625" customWidth="1"/>
    <col min="10493" max="10493" width="52.28515625" customWidth="1"/>
    <col min="10494" max="10494" width="16.7109375" customWidth="1"/>
    <col min="10495" max="10495" width="12" customWidth="1"/>
    <col min="10496" max="10496" width="21.28515625" customWidth="1"/>
    <col min="10497" max="10497" width="18.7109375" customWidth="1"/>
    <col min="10498" max="10498" width="19.85546875" customWidth="1"/>
    <col min="10499" max="10499" width="11" customWidth="1"/>
    <col min="10500" max="10500" width="8.85546875" customWidth="1"/>
    <col min="10501" max="10501" width="10.85546875" customWidth="1"/>
    <col min="10502" max="10502" width="9.7109375" customWidth="1"/>
    <col min="10748" max="10748" width="5.140625" customWidth="1"/>
    <col min="10749" max="10749" width="52.28515625" customWidth="1"/>
    <col min="10750" max="10750" width="16.7109375" customWidth="1"/>
    <col min="10751" max="10751" width="12" customWidth="1"/>
    <col min="10752" max="10752" width="21.28515625" customWidth="1"/>
    <col min="10753" max="10753" width="18.7109375" customWidth="1"/>
    <col min="10754" max="10754" width="19.85546875" customWidth="1"/>
    <col min="10755" max="10755" width="11" customWidth="1"/>
    <col min="10756" max="10756" width="8.85546875" customWidth="1"/>
    <col min="10757" max="10757" width="10.85546875" customWidth="1"/>
    <col min="10758" max="10758" width="9.7109375" customWidth="1"/>
    <col min="11004" max="11004" width="5.140625" customWidth="1"/>
    <col min="11005" max="11005" width="52.28515625" customWidth="1"/>
    <col min="11006" max="11006" width="16.7109375" customWidth="1"/>
    <col min="11007" max="11007" width="12" customWidth="1"/>
    <col min="11008" max="11008" width="21.28515625" customWidth="1"/>
    <col min="11009" max="11009" width="18.7109375" customWidth="1"/>
    <col min="11010" max="11010" width="19.85546875" customWidth="1"/>
    <col min="11011" max="11011" width="11" customWidth="1"/>
    <col min="11012" max="11012" width="8.85546875" customWidth="1"/>
    <col min="11013" max="11013" width="10.85546875" customWidth="1"/>
    <col min="11014" max="11014" width="9.7109375" customWidth="1"/>
    <col min="11260" max="11260" width="5.140625" customWidth="1"/>
    <col min="11261" max="11261" width="52.28515625" customWidth="1"/>
    <col min="11262" max="11262" width="16.7109375" customWidth="1"/>
    <col min="11263" max="11263" width="12" customWidth="1"/>
    <col min="11264" max="11264" width="21.28515625" customWidth="1"/>
    <col min="11265" max="11265" width="18.7109375" customWidth="1"/>
    <col min="11266" max="11266" width="19.85546875" customWidth="1"/>
    <col min="11267" max="11267" width="11" customWidth="1"/>
    <col min="11268" max="11268" width="8.85546875" customWidth="1"/>
    <col min="11269" max="11269" width="10.85546875" customWidth="1"/>
    <col min="11270" max="11270" width="9.7109375" customWidth="1"/>
    <col min="11516" max="11516" width="5.140625" customWidth="1"/>
    <col min="11517" max="11517" width="52.28515625" customWidth="1"/>
    <col min="11518" max="11518" width="16.7109375" customWidth="1"/>
    <col min="11519" max="11519" width="12" customWidth="1"/>
    <col min="11520" max="11520" width="21.28515625" customWidth="1"/>
    <col min="11521" max="11521" width="18.7109375" customWidth="1"/>
    <col min="11522" max="11522" width="19.85546875" customWidth="1"/>
    <col min="11523" max="11523" width="11" customWidth="1"/>
    <col min="11524" max="11524" width="8.85546875" customWidth="1"/>
    <col min="11525" max="11525" width="10.85546875" customWidth="1"/>
    <col min="11526" max="11526" width="9.7109375" customWidth="1"/>
    <col min="11772" max="11772" width="5.140625" customWidth="1"/>
    <col min="11773" max="11773" width="52.28515625" customWidth="1"/>
    <col min="11774" max="11774" width="16.7109375" customWidth="1"/>
    <col min="11775" max="11775" width="12" customWidth="1"/>
    <col min="11776" max="11776" width="21.28515625" customWidth="1"/>
    <col min="11777" max="11777" width="18.7109375" customWidth="1"/>
    <col min="11778" max="11778" width="19.85546875" customWidth="1"/>
    <col min="11779" max="11779" width="11" customWidth="1"/>
    <col min="11780" max="11780" width="8.85546875" customWidth="1"/>
    <col min="11781" max="11781" width="10.85546875" customWidth="1"/>
    <col min="11782" max="11782" width="9.7109375" customWidth="1"/>
    <col min="12028" max="12028" width="5.140625" customWidth="1"/>
    <col min="12029" max="12029" width="52.28515625" customWidth="1"/>
    <col min="12030" max="12030" width="16.7109375" customWidth="1"/>
    <col min="12031" max="12031" width="12" customWidth="1"/>
    <col min="12032" max="12032" width="21.28515625" customWidth="1"/>
    <col min="12033" max="12033" width="18.7109375" customWidth="1"/>
    <col min="12034" max="12034" width="19.85546875" customWidth="1"/>
    <col min="12035" max="12035" width="11" customWidth="1"/>
    <col min="12036" max="12036" width="8.85546875" customWidth="1"/>
    <col min="12037" max="12037" width="10.85546875" customWidth="1"/>
    <col min="12038" max="12038" width="9.7109375" customWidth="1"/>
    <col min="12284" max="12284" width="5.140625" customWidth="1"/>
    <col min="12285" max="12285" width="52.28515625" customWidth="1"/>
    <col min="12286" max="12286" width="16.7109375" customWidth="1"/>
    <col min="12287" max="12287" width="12" customWidth="1"/>
    <col min="12288" max="12288" width="21.28515625" customWidth="1"/>
    <col min="12289" max="12289" width="18.7109375" customWidth="1"/>
    <col min="12290" max="12290" width="19.85546875" customWidth="1"/>
    <col min="12291" max="12291" width="11" customWidth="1"/>
    <col min="12292" max="12292" width="8.85546875" customWidth="1"/>
    <col min="12293" max="12293" width="10.85546875" customWidth="1"/>
    <col min="12294" max="12294" width="9.7109375" customWidth="1"/>
    <col min="12540" max="12540" width="5.140625" customWidth="1"/>
    <col min="12541" max="12541" width="52.28515625" customWidth="1"/>
    <col min="12542" max="12542" width="16.7109375" customWidth="1"/>
    <col min="12543" max="12543" width="12" customWidth="1"/>
    <col min="12544" max="12544" width="21.28515625" customWidth="1"/>
    <col min="12545" max="12545" width="18.7109375" customWidth="1"/>
    <col min="12546" max="12546" width="19.85546875" customWidth="1"/>
    <col min="12547" max="12547" width="11" customWidth="1"/>
    <col min="12548" max="12548" width="8.85546875" customWidth="1"/>
    <col min="12549" max="12549" width="10.85546875" customWidth="1"/>
    <col min="12550" max="12550" width="9.7109375" customWidth="1"/>
    <col min="12796" max="12796" width="5.140625" customWidth="1"/>
    <col min="12797" max="12797" width="52.28515625" customWidth="1"/>
    <col min="12798" max="12798" width="16.7109375" customWidth="1"/>
    <col min="12799" max="12799" width="12" customWidth="1"/>
    <col min="12800" max="12800" width="21.28515625" customWidth="1"/>
    <col min="12801" max="12801" width="18.7109375" customWidth="1"/>
    <col min="12802" max="12802" width="19.85546875" customWidth="1"/>
    <col min="12803" max="12803" width="11" customWidth="1"/>
    <col min="12804" max="12804" width="8.85546875" customWidth="1"/>
    <col min="12805" max="12805" width="10.85546875" customWidth="1"/>
    <col min="12806" max="12806" width="9.7109375" customWidth="1"/>
    <col min="13052" max="13052" width="5.140625" customWidth="1"/>
    <col min="13053" max="13053" width="52.28515625" customWidth="1"/>
    <col min="13054" max="13054" width="16.7109375" customWidth="1"/>
    <col min="13055" max="13055" width="12" customWidth="1"/>
    <col min="13056" max="13056" width="21.28515625" customWidth="1"/>
    <col min="13057" max="13057" width="18.7109375" customWidth="1"/>
    <col min="13058" max="13058" width="19.85546875" customWidth="1"/>
    <col min="13059" max="13059" width="11" customWidth="1"/>
    <col min="13060" max="13060" width="8.85546875" customWidth="1"/>
    <col min="13061" max="13061" width="10.85546875" customWidth="1"/>
    <col min="13062" max="13062" width="9.7109375" customWidth="1"/>
    <col min="13308" max="13308" width="5.140625" customWidth="1"/>
    <col min="13309" max="13309" width="52.28515625" customWidth="1"/>
    <col min="13310" max="13310" width="16.7109375" customWidth="1"/>
    <col min="13311" max="13311" width="12" customWidth="1"/>
    <col min="13312" max="13312" width="21.28515625" customWidth="1"/>
    <col min="13313" max="13313" width="18.7109375" customWidth="1"/>
    <col min="13314" max="13314" width="19.85546875" customWidth="1"/>
    <col min="13315" max="13315" width="11" customWidth="1"/>
    <col min="13316" max="13316" width="8.85546875" customWidth="1"/>
    <col min="13317" max="13317" width="10.85546875" customWidth="1"/>
    <col min="13318" max="13318" width="9.7109375" customWidth="1"/>
    <col min="13564" max="13564" width="5.140625" customWidth="1"/>
    <col min="13565" max="13565" width="52.28515625" customWidth="1"/>
    <col min="13566" max="13566" width="16.7109375" customWidth="1"/>
    <col min="13567" max="13567" width="12" customWidth="1"/>
    <col min="13568" max="13568" width="21.28515625" customWidth="1"/>
    <col min="13569" max="13569" width="18.7109375" customWidth="1"/>
    <col min="13570" max="13570" width="19.85546875" customWidth="1"/>
    <col min="13571" max="13571" width="11" customWidth="1"/>
    <col min="13572" max="13572" width="8.85546875" customWidth="1"/>
    <col min="13573" max="13573" width="10.85546875" customWidth="1"/>
    <col min="13574" max="13574" width="9.7109375" customWidth="1"/>
    <col min="13820" max="13820" width="5.140625" customWidth="1"/>
    <col min="13821" max="13821" width="52.28515625" customWidth="1"/>
    <col min="13822" max="13822" width="16.7109375" customWidth="1"/>
    <col min="13823" max="13823" width="12" customWidth="1"/>
    <col min="13824" max="13824" width="21.28515625" customWidth="1"/>
    <col min="13825" max="13825" width="18.7109375" customWidth="1"/>
    <col min="13826" max="13826" width="19.85546875" customWidth="1"/>
    <col min="13827" max="13827" width="11" customWidth="1"/>
    <col min="13828" max="13828" width="8.85546875" customWidth="1"/>
    <col min="13829" max="13829" width="10.85546875" customWidth="1"/>
    <col min="13830" max="13830" width="9.7109375" customWidth="1"/>
    <col min="14076" max="14076" width="5.140625" customWidth="1"/>
    <col min="14077" max="14077" width="52.28515625" customWidth="1"/>
    <col min="14078" max="14078" width="16.7109375" customWidth="1"/>
    <col min="14079" max="14079" width="12" customWidth="1"/>
    <col min="14080" max="14080" width="21.28515625" customWidth="1"/>
    <col min="14081" max="14081" width="18.7109375" customWidth="1"/>
    <col min="14082" max="14082" width="19.85546875" customWidth="1"/>
    <col min="14083" max="14083" width="11" customWidth="1"/>
    <col min="14084" max="14084" width="8.85546875" customWidth="1"/>
    <col min="14085" max="14085" width="10.85546875" customWidth="1"/>
    <col min="14086" max="14086" width="9.7109375" customWidth="1"/>
    <col min="14332" max="14332" width="5.140625" customWidth="1"/>
    <col min="14333" max="14333" width="52.28515625" customWidth="1"/>
    <col min="14334" max="14334" width="16.7109375" customWidth="1"/>
    <col min="14335" max="14335" width="12" customWidth="1"/>
    <col min="14336" max="14336" width="21.28515625" customWidth="1"/>
    <col min="14337" max="14337" width="18.7109375" customWidth="1"/>
    <col min="14338" max="14338" width="19.85546875" customWidth="1"/>
    <col min="14339" max="14339" width="11" customWidth="1"/>
    <col min="14340" max="14340" width="8.85546875" customWidth="1"/>
    <col min="14341" max="14341" width="10.85546875" customWidth="1"/>
    <col min="14342" max="14342" width="9.7109375" customWidth="1"/>
    <col min="14588" max="14588" width="5.140625" customWidth="1"/>
    <col min="14589" max="14589" width="52.28515625" customWidth="1"/>
    <col min="14590" max="14590" width="16.7109375" customWidth="1"/>
    <col min="14591" max="14591" width="12" customWidth="1"/>
    <col min="14592" max="14592" width="21.28515625" customWidth="1"/>
    <col min="14593" max="14593" width="18.7109375" customWidth="1"/>
    <col min="14594" max="14594" width="19.85546875" customWidth="1"/>
    <col min="14595" max="14595" width="11" customWidth="1"/>
    <col min="14596" max="14596" width="8.85546875" customWidth="1"/>
    <col min="14597" max="14597" width="10.85546875" customWidth="1"/>
    <col min="14598" max="14598" width="9.7109375" customWidth="1"/>
    <col min="14844" max="14844" width="5.140625" customWidth="1"/>
    <col min="14845" max="14845" width="52.28515625" customWidth="1"/>
    <col min="14846" max="14846" width="16.7109375" customWidth="1"/>
    <col min="14847" max="14847" width="12" customWidth="1"/>
    <col min="14848" max="14848" width="21.28515625" customWidth="1"/>
    <col min="14849" max="14849" width="18.7109375" customWidth="1"/>
    <col min="14850" max="14850" width="19.85546875" customWidth="1"/>
    <col min="14851" max="14851" width="11" customWidth="1"/>
    <col min="14852" max="14852" width="8.85546875" customWidth="1"/>
    <col min="14853" max="14853" width="10.85546875" customWidth="1"/>
    <col min="14854" max="14854" width="9.7109375" customWidth="1"/>
    <col min="15100" max="15100" width="5.140625" customWidth="1"/>
    <col min="15101" max="15101" width="52.28515625" customWidth="1"/>
    <col min="15102" max="15102" width="16.7109375" customWidth="1"/>
    <col min="15103" max="15103" width="12" customWidth="1"/>
    <col min="15104" max="15104" width="21.28515625" customWidth="1"/>
    <col min="15105" max="15105" width="18.7109375" customWidth="1"/>
    <col min="15106" max="15106" width="19.85546875" customWidth="1"/>
    <col min="15107" max="15107" width="11" customWidth="1"/>
    <col min="15108" max="15108" width="8.85546875" customWidth="1"/>
    <col min="15109" max="15109" width="10.85546875" customWidth="1"/>
    <col min="15110" max="15110" width="9.7109375" customWidth="1"/>
    <col min="15356" max="15356" width="5.140625" customWidth="1"/>
    <col min="15357" max="15357" width="52.28515625" customWidth="1"/>
    <col min="15358" max="15358" width="16.7109375" customWidth="1"/>
    <col min="15359" max="15359" width="12" customWidth="1"/>
    <col min="15360" max="15360" width="21.28515625" customWidth="1"/>
    <col min="15361" max="15361" width="18.7109375" customWidth="1"/>
    <col min="15362" max="15362" width="19.85546875" customWidth="1"/>
    <col min="15363" max="15363" width="11" customWidth="1"/>
    <col min="15364" max="15364" width="8.85546875" customWidth="1"/>
    <col min="15365" max="15365" width="10.85546875" customWidth="1"/>
    <col min="15366" max="15366" width="9.7109375" customWidth="1"/>
    <col min="15612" max="15612" width="5.140625" customWidth="1"/>
    <col min="15613" max="15613" width="52.28515625" customWidth="1"/>
    <col min="15614" max="15614" width="16.7109375" customWidth="1"/>
    <col min="15615" max="15615" width="12" customWidth="1"/>
    <col min="15616" max="15616" width="21.28515625" customWidth="1"/>
    <col min="15617" max="15617" width="18.7109375" customWidth="1"/>
    <col min="15618" max="15618" width="19.85546875" customWidth="1"/>
    <col min="15619" max="15619" width="11" customWidth="1"/>
    <col min="15620" max="15620" width="8.85546875" customWidth="1"/>
    <col min="15621" max="15621" width="10.85546875" customWidth="1"/>
    <col min="15622" max="15622" width="9.7109375" customWidth="1"/>
    <col min="15868" max="15868" width="5.140625" customWidth="1"/>
    <col min="15869" max="15869" width="52.28515625" customWidth="1"/>
    <col min="15870" max="15870" width="16.7109375" customWidth="1"/>
    <col min="15871" max="15871" width="12" customWidth="1"/>
    <col min="15872" max="15872" width="21.28515625" customWidth="1"/>
    <col min="15873" max="15873" width="18.7109375" customWidth="1"/>
    <col min="15874" max="15874" width="19.85546875" customWidth="1"/>
    <col min="15875" max="15875" width="11" customWidth="1"/>
    <col min="15876" max="15876" width="8.85546875" customWidth="1"/>
    <col min="15877" max="15877" width="10.85546875" customWidth="1"/>
    <col min="15878" max="15878" width="9.7109375" customWidth="1"/>
    <col min="16124" max="16124" width="5.140625" customWidth="1"/>
    <col min="16125" max="16125" width="52.28515625" customWidth="1"/>
    <col min="16126" max="16126" width="16.7109375" customWidth="1"/>
    <col min="16127" max="16127" width="12" customWidth="1"/>
    <col min="16128" max="16128" width="21.28515625" customWidth="1"/>
    <col min="16129" max="16129" width="18.7109375" customWidth="1"/>
    <col min="16130" max="16130" width="19.85546875" customWidth="1"/>
    <col min="16131" max="16131" width="11" customWidth="1"/>
    <col min="16132" max="16132" width="8.85546875" customWidth="1"/>
    <col min="16133" max="16133" width="10.85546875" customWidth="1"/>
    <col min="16134" max="16134" width="9.7109375" customWidth="1"/>
  </cols>
  <sheetData>
    <row r="1" spans="1:8" ht="15.75" x14ac:dyDescent="0.25">
      <c r="E1" s="78" t="s">
        <v>85</v>
      </c>
      <c r="F1" s="78"/>
    </row>
    <row r="2" spans="1:8" ht="24" customHeight="1" x14ac:dyDescent="0.25">
      <c r="A2" s="79" t="s">
        <v>108</v>
      </c>
      <c r="B2" s="79"/>
      <c r="C2" s="79"/>
      <c r="D2" s="79"/>
      <c r="E2" s="79"/>
      <c r="F2" s="79"/>
    </row>
    <row r="3" spans="1:8" ht="15.75" customHeight="1" x14ac:dyDescent="0.25">
      <c r="A3" s="80" t="s">
        <v>118</v>
      </c>
      <c r="B3" s="80"/>
      <c r="C3" s="80"/>
      <c r="D3" s="80"/>
      <c r="E3" s="80"/>
      <c r="F3" s="80"/>
    </row>
    <row r="4" spans="1:8" x14ac:dyDescent="0.25">
      <c r="E4" s="81" t="s">
        <v>82</v>
      </c>
      <c r="F4" s="81"/>
    </row>
    <row r="5" spans="1:8" ht="67.5" customHeight="1" x14ac:dyDescent="0.25">
      <c r="A5" s="13" t="s">
        <v>0</v>
      </c>
      <c r="B5" s="13" t="s">
        <v>2</v>
      </c>
      <c r="C5" s="17" t="s">
        <v>86</v>
      </c>
      <c r="D5" s="18" t="s">
        <v>87</v>
      </c>
      <c r="E5" s="17" t="s">
        <v>114</v>
      </c>
      <c r="F5" s="17" t="s">
        <v>109</v>
      </c>
      <c r="H5" s="19"/>
    </row>
    <row r="6" spans="1:8" s="43" customFormat="1" ht="11.25" x14ac:dyDescent="0.2">
      <c r="A6" s="41" t="s">
        <v>53</v>
      </c>
      <c r="B6" s="41" t="s">
        <v>54</v>
      </c>
      <c r="C6" s="42">
        <v>1</v>
      </c>
      <c r="D6" s="42">
        <v>2</v>
      </c>
      <c r="E6" s="42">
        <v>3</v>
      </c>
      <c r="F6" s="42" t="s">
        <v>117</v>
      </c>
    </row>
    <row r="7" spans="1:8" s="45" customFormat="1" ht="26.25" customHeight="1" x14ac:dyDescent="0.25">
      <c r="A7" s="13" t="s">
        <v>53</v>
      </c>
      <c r="B7" s="11" t="s">
        <v>88</v>
      </c>
      <c r="C7" s="44">
        <f>C8+C11+C14+C15</f>
        <v>189694</v>
      </c>
      <c r="D7" s="44">
        <f>D8+D11+D14+D15</f>
        <v>189694</v>
      </c>
      <c r="E7" s="44">
        <f t="shared" ref="E7:F7" si="0">E8+E11+E14+E15</f>
        <v>6808</v>
      </c>
      <c r="F7" s="44">
        <f t="shared" si="0"/>
        <v>196502</v>
      </c>
    </row>
    <row r="8" spans="1:8" s="45" customFormat="1" ht="26.25" customHeight="1" x14ac:dyDescent="0.25">
      <c r="A8" s="13" t="s">
        <v>17</v>
      </c>
      <c r="B8" s="11" t="s">
        <v>89</v>
      </c>
      <c r="C8" s="44">
        <f>SUM(C9:C10)</f>
        <v>11627.5</v>
      </c>
      <c r="D8" s="44">
        <f>SUM(D9:D10)</f>
        <v>11627.5</v>
      </c>
      <c r="E8" s="44">
        <f t="shared" ref="E8:F8" si="1">SUM(E9:E10)</f>
        <v>0</v>
      </c>
      <c r="F8" s="44">
        <f t="shared" si="1"/>
        <v>11627.5</v>
      </c>
    </row>
    <row r="9" spans="1:8" ht="26.25" customHeight="1" x14ac:dyDescent="0.25">
      <c r="A9" s="9" t="s">
        <v>4</v>
      </c>
      <c r="B9" s="8" t="s">
        <v>90</v>
      </c>
      <c r="C9" s="46">
        <v>11627.5</v>
      </c>
      <c r="D9" s="47">
        <v>11627.5</v>
      </c>
      <c r="E9" s="47"/>
      <c r="F9" s="48">
        <f>D9+E9</f>
        <v>11627.5</v>
      </c>
    </row>
    <row r="10" spans="1:8" ht="26.25" customHeight="1" x14ac:dyDescent="0.25">
      <c r="A10" s="9" t="s">
        <v>4</v>
      </c>
      <c r="B10" s="8" t="s">
        <v>91</v>
      </c>
      <c r="C10" s="46"/>
      <c r="D10" s="47"/>
      <c r="E10" s="47"/>
      <c r="F10" s="47"/>
    </row>
    <row r="11" spans="1:8" s="45" customFormat="1" ht="26.25" customHeight="1" x14ac:dyDescent="0.25">
      <c r="A11" s="13" t="s">
        <v>3</v>
      </c>
      <c r="B11" s="11" t="s">
        <v>92</v>
      </c>
      <c r="C11" s="44">
        <f>SUM(C12:C13)</f>
        <v>178066.5</v>
      </c>
      <c r="D11" s="44">
        <f>SUM(D12:D13)</f>
        <v>178066.5</v>
      </c>
      <c r="E11" s="44">
        <f t="shared" ref="E11:F11" si="2">SUM(E12:E13)</f>
        <v>6808</v>
      </c>
      <c r="F11" s="44">
        <f t="shared" si="2"/>
        <v>184874.5</v>
      </c>
    </row>
    <row r="12" spans="1:8" ht="26.25" customHeight="1" x14ac:dyDescent="0.25">
      <c r="A12" s="9">
        <v>1</v>
      </c>
      <c r="B12" s="8" t="s">
        <v>93</v>
      </c>
      <c r="C12" s="48">
        <f>171154</f>
        <v>171154</v>
      </c>
      <c r="D12" s="48">
        <f>C12</f>
        <v>171154</v>
      </c>
      <c r="E12" s="48">
        <v>1910</v>
      </c>
      <c r="F12" s="48">
        <f>D12+E12</f>
        <v>173064</v>
      </c>
    </row>
    <row r="13" spans="1:8" ht="26.25" customHeight="1" x14ac:dyDescent="0.25">
      <c r="A13" s="9">
        <v>2</v>
      </c>
      <c r="B13" s="8" t="s">
        <v>94</v>
      </c>
      <c r="C13" s="47">
        <v>6912.5</v>
      </c>
      <c r="D13" s="47">
        <v>6912.5</v>
      </c>
      <c r="E13" s="47">
        <v>4898</v>
      </c>
      <c r="F13" s="48">
        <f t="shared" ref="F13:F30" si="3">D13+E13</f>
        <v>11810.5</v>
      </c>
    </row>
    <row r="14" spans="1:8" s="45" customFormat="1" ht="22.5" customHeight="1" x14ac:dyDescent="0.25">
      <c r="A14" s="13" t="s">
        <v>26</v>
      </c>
      <c r="B14" s="11" t="s">
        <v>95</v>
      </c>
      <c r="C14" s="10"/>
      <c r="D14" s="44"/>
      <c r="E14" s="44"/>
      <c r="F14" s="48">
        <f t="shared" si="3"/>
        <v>0</v>
      </c>
    </row>
    <row r="15" spans="1:8" s="45" customFormat="1" ht="36.75" customHeight="1" x14ac:dyDescent="0.25">
      <c r="A15" s="13" t="s">
        <v>21</v>
      </c>
      <c r="B15" s="11" t="s">
        <v>96</v>
      </c>
      <c r="C15" s="10"/>
      <c r="D15" s="44"/>
      <c r="E15" s="44"/>
      <c r="F15" s="48">
        <f t="shared" si="3"/>
        <v>0</v>
      </c>
    </row>
    <row r="16" spans="1:8" s="45" customFormat="1" ht="23.25" customHeight="1" x14ac:dyDescent="0.25">
      <c r="A16" s="13" t="s">
        <v>54</v>
      </c>
      <c r="B16" s="11" t="s">
        <v>97</v>
      </c>
      <c r="C16" s="44">
        <f>C17+C24</f>
        <v>189693.631586</v>
      </c>
      <c r="D16" s="44">
        <f t="shared" ref="D16:F16" si="4">D17+D24+D31+D32</f>
        <v>189693.631586</v>
      </c>
      <c r="E16" s="44">
        <f t="shared" si="4"/>
        <v>6808</v>
      </c>
      <c r="F16" s="44">
        <f t="shared" si="4"/>
        <v>196501.631586</v>
      </c>
      <c r="G16" s="49"/>
    </row>
    <row r="17" spans="1:9" s="45" customFormat="1" ht="26.25" customHeight="1" x14ac:dyDescent="0.25">
      <c r="A17" s="13" t="s">
        <v>17</v>
      </c>
      <c r="B17" s="11" t="s">
        <v>98</v>
      </c>
      <c r="C17" s="44">
        <f>C18+C19+C20+C21+C22+C23</f>
        <v>182781.631586</v>
      </c>
      <c r="D17" s="44">
        <f>D18+D19+D20+D21+D22+D23</f>
        <v>182781.631586</v>
      </c>
      <c r="E17" s="44">
        <f t="shared" ref="E17:F17" si="5">E18+E19+E20+E21+E22+E23</f>
        <v>1910</v>
      </c>
      <c r="F17" s="44">
        <f t="shared" si="5"/>
        <v>184691.631586</v>
      </c>
    </row>
    <row r="18" spans="1:9" ht="20.25" customHeight="1" x14ac:dyDescent="0.25">
      <c r="A18" s="9">
        <v>1</v>
      </c>
      <c r="B18" s="8" t="s">
        <v>57</v>
      </c>
      <c r="C18" s="46">
        <v>3950</v>
      </c>
      <c r="D18" s="46">
        <v>3950</v>
      </c>
      <c r="E18" s="46"/>
      <c r="F18" s="48">
        <f t="shared" si="3"/>
        <v>3950</v>
      </c>
      <c r="I18" s="50"/>
    </row>
    <row r="19" spans="1:9" ht="23.25" customHeight="1" x14ac:dyDescent="0.25">
      <c r="A19" s="9">
        <v>2</v>
      </c>
      <c r="B19" s="8" t="s">
        <v>61</v>
      </c>
      <c r="C19" s="46">
        <v>175176</v>
      </c>
      <c r="D19" s="46">
        <v>175176</v>
      </c>
      <c r="E19" s="46">
        <v>1910</v>
      </c>
      <c r="F19" s="48">
        <f t="shared" si="3"/>
        <v>177086</v>
      </c>
      <c r="I19" s="50"/>
    </row>
    <row r="20" spans="1:9" ht="42.75" customHeight="1" x14ac:dyDescent="0.25">
      <c r="A20" s="9">
        <v>3</v>
      </c>
      <c r="B20" s="8" t="s">
        <v>99</v>
      </c>
      <c r="C20" s="46"/>
      <c r="D20" s="47"/>
      <c r="E20" s="47"/>
      <c r="F20" s="48">
        <f t="shared" si="3"/>
        <v>0</v>
      </c>
    </row>
    <row r="21" spans="1:9" ht="22.5" customHeight="1" x14ac:dyDescent="0.25">
      <c r="A21" s="9">
        <v>4</v>
      </c>
      <c r="B21" s="8" t="s">
        <v>100</v>
      </c>
      <c r="C21" s="46"/>
      <c r="D21" s="47"/>
      <c r="E21" s="47"/>
      <c r="F21" s="48">
        <f t="shared" si="3"/>
        <v>0</v>
      </c>
    </row>
    <row r="22" spans="1:9" ht="21" customHeight="1" x14ac:dyDescent="0.25">
      <c r="A22" s="9">
        <v>5</v>
      </c>
      <c r="B22" s="8" t="s">
        <v>84</v>
      </c>
      <c r="C22" s="46">
        <v>3655.631586</v>
      </c>
      <c r="D22" s="47">
        <v>3655.631586</v>
      </c>
      <c r="E22" s="47"/>
      <c r="F22" s="48">
        <f t="shared" si="3"/>
        <v>3655.631586</v>
      </c>
    </row>
    <row r="23" spans="1:9" ht="18.75" customHeight="1" x14ac:dyDescent="0.25">
      <c r="A23" s="9">
        <v>6</v>
      </c>
      <c r="B23" s="8" t="s">
        <v>101</v>
      </c>
      <c r="C23" s="46"/>
      <c r="D23" s="47"/>
      <c r="E23" s="47"/>
      <c r="F23" s="48">
        <f t="shared" si="3"/>
        <v>0</v>
      </c>
    </row>
    <row r="24" spans="1:9" s="45" customFormat="1" ht="22.5" customHeight="1" x14ac:dyDescent="0.25">
      <c r="A24" s="13" t="s">
        <v>3</v>
      </c>
      <c r="B24" s="51" t="s">
        <v>102</v>
      </c>
      <c r="C24" s="44">
        <f>C25+C28</f>
        <v>6912</v>
      </c>
      <c r="D24" s="44">
        <f>D25+D28</f>
        <v>6912</v>
      </c>
      <c r="E24" s="44">
        <f t="shared" ref="E24:F24" si="6">E25+E28</f>
        <v>4898</v>
      </c>
      <c r="F24" s="44">
        <f t="shared" si="6"/>
        <v>11810</v>
      </c>
    </row>
    <row r="25" spans="1:9" ht="27.75" customHeight="1" x14ac:dyDescent="0.25">
      <c r="A25" s="9">
        <v>1</v>
      </c>
      <c r="B25" s="52" t="s">
        <v>103</v>
      </c>
      <c r="C25" s="47">
        <f>C26+C27</f>
        <v>0</v>
      </c>
      <c r="D25" s="47">
        <f>D26+D27</f>
        <v>0</v>
      </c>
      <c r="E25" s="47"/>
      <c r="F25" s="48">
        <f t="shared" si="3"/>
        <v>0</v>
      </c>
    </row>
    <row r="26" spans="1:9" ht="24" customHeight="1" x14ac:dyDescent="0.25">
      <c r="A26" s="53"/>
      <c r="B26" s="54" t="s">
        <v>57</v>
      </c>
      <c r="C26" s="55"/>
      <c r="D26" s="55"/>
      <c r="E26" s="55"/>
      <c r="F26" s="48">
        <f t="shared" si="3"/>
        <v>0</v>
      </c>
    </row>
    <row r="27" spans="1:9" ht="20.25" customHeight="1" x14ac:dyDescent="0.25">
      <c r="A27" s="53"/>
      <c r="B27" s="54" t="s">
        <v>104</v>
      </c>
      <c r="C27" s="55"/>
      <c r="D27" s="55"/>
      <c r="E27" s="55"/>
      <c r="F27" s="48">
        <f t="shared" si="3"/>
        <v>0</v>
      </c>
    </row>
    <row r="28" spans="1:9" ht="22.5" customHeight="1" x14ac:dyDescent="0.25">
      <c r="A28" s="9">
        <v>2</v>
      </c>
      <c r="B28" s="52" t="s">
        <v>105</v>
      </c>
      <c r="C28" s="47">
        <f>C29+C30</f>
        <v>6912</v>
      </c>
      <c r="D28" s="47">
        <f>D29+D30</f>
        <v>6912</v>
      </c>
      <c r="E28" s="47">
        <f t="shared" ref="E28:F28" si="7">E29+E30</f>
        <v>4898</v>
      </c>
      <c r="F28" s="47">
        <f t="shared" si="7"/>
        <v>11810</v>
      </c>
      <c r="G28" s="50"/>
    </row>
    <row r="29" spans="1:9" ht="19.5" customHeight="1" x14ac:dyDescent="0.25">
      <c r="A29" s="9"/>
      <c r="B29" s="54" t="s">
        <v>57</v>
      </c>
      <c r="C29" s="55">
        <v>3000</v>
      </c>
      <c r="D29" s="55">
        <v>3000</v>
      </c>
      <c r="E29" s="55"/>
      <c r="F29" s="48">
        <f t="shared" si="3"/>
        <v>3000</v>
      </c>
    </row>
    <row r="30" spans="1:9" ht="22.5" customHeight="1" x14ac:dyDescent="0.25">
      <c r="A30" s="9"/>
      <c r="B30" s="54" t="s">
        <v>104</v>
      </c>
      <c r="C30" s="55">
        <f>3912</f>
        <v>3912</v>
      </c>
      <c r="D30" s="55">
        <f>C30</f>
        <v>3912</v>
      </c>
      <c r="E30" s="55">
        <v>4898</v>
      </c>
      <c r="F30" s="48">
        <f t="shared" si="3"/>
        <v>8810</v>
      </c>
    </row>
    <row r="31" spans="1:9" s="45" customFormat="1" ht="19.5" customHeight="1" x14ac:dyDescent="0.25">
      <c r="A31" s="13" t="s">
        <v>26</v>
      </c>
      <c r="B31" s="11" t="s">
        <v>106</v>
      </c>
      <c r="C31" s="10"/>
      <c r="D31" s="44"/>
      <c r="E31" s="44"/>
      <c r="F31" s="44"/>
    </row>
    <row r="32" spans="1:9" s="45" customFormat="1" ht="24" customHeight="1" x14ac:dyDescent="0.25">
      <c r="A32" s="13" t="s">
        <v>23</v>
      </c>
      <c r="B32" s="11" t="s">
        <v>107</v>
      </c>
      <c r="C32" s="56"/>
      <c r="D32" s="44"/>
      <c r="E32" s="44"/>
      <c r="F32" s="44"/>
    </row>
    <row r="35" spans="2:2" x14ac:dyDescent="0.25">
      <c r="B35" s="57"/>
    </row>
  </sheetData>
  <mergeCells count="4">
    <mergeCell ref="E1:F1"/>
    <mergeCell ref="A2:F2"/>
    <mergeCell ref="A3:F3"/>
    <mergeCell ref="E4:F4"/>
  </mergeCells>
  <pageMargins left="0" right="0" top="0.74803149606299213" bottom="0.74803149606299213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32" workbookViewId="0">
      <selection activeCell="E41" sqref="E41"/>
    </sheetView>
  </sheetViews>
  <sheetFormatPr defaultRowHeight="15.75" x14ac:dyDescent="0.25"/>
  <cols>
    <col min="1" max="1" width="5.85546875" style="27" customWidth="1"/>
    <col min="2" max="2" width="41" style="27" customWidth="1"/>
    <col min="3" max="3" width="17.140625" style="27" hidden="1" customWidth="1"/>
    <col min="4" max="4" width="15.85546875" style="27" customWidth="1"/>
    <col min="5" max="5" width="14" style="33" customWidth="1"/>
    <col min="6" max="6" width="13.140625" style="27" customWidth="1"/>
    <col min="7" max="7" width="20.140625" style="27" customWidth="1"/>
    <col min="8" max="240" width="9.140625" style="27"/>
    <col min="241" max="241" width="5.85546875" style="27" customWidth="1"/>
    <col min="242" max="242" width="122.42578125" style="27" customWidth="1"/>
    <col min="243" max="243" width="18.42578125" style="27" customWidth="1"/>
    <col min="244" max="496" width="9.140625" style="27"/>
    <col min="497" max="497" width="5.85546875" style="27" customWidth="1"/>
    <col min="498" max="498" width="122.42578125" style="27" customWidth="1"/>
    <col min="499" max="499" width="18.42578125" style="27" customWidth="1"/>
    <col min="500" max="752" width="9.140625" style="27"/>
    <col min="753" max="753" width="5.85546875" style="27" customWidth="1"/>
    <col min="754" max="754" width="122.42578125" style="27" customWidth="1"/>
    <col min="755" max="755" width="18.42578125" style="27" customWidth="1"/>
    <col min="756" max="1008" width="9.140625" style="27"/>
    <col min="1009" max="1009" width="5.85546875" style="27" customWidth="1"/>
    <col min="1010" max="1010" width="122.42578125" style="27" customWidth="1"/>
    <col min="1011" max="1011" width="18.42578125" style="27" customWidth="1"/>
    <col min="1012" max="1264" width="9.140625" style="27"/>
    <col min="1265" max="1265" width="5.85546875" style="27" customWidth="1"/>
    <col min="1266" max="1266" width="122.42578125" style="27" customWidth="1"/>
    <col min="1267" max="1267" width="18.42578125" style="27" customWidth="1"/>
    <col min="1268" max="1520" width="9.140625" style="27"/>
    <col min="1521" max="1521" width="5.85546875" style="27" customWidth="1"/>
    <col min="1522" max="1522" width="122.42578125" style="27" customWidth="1"/>
    <col min="1523" max="1523" width="18.42578125" style="27" customWidth="1"/>
    <col min="1524" max="1776" width="9.140625" style="27"/>
    <col min="1777" max="1777" width="5.85546875" style="27" customWidth="1"/>
    <col min="1778" max="1778" width="122.42578125" style="27" customWidth="1"/>
    <col min="1779" max="1779" width="18.42578125" style="27" customWidth="1"/>
    <col min="1780" max="2032" width="9.140625" style="27"/>
    <col min="2033" max="2033" width="5.85546875" style="27" customWidth="1"/>
    <col min="2034" max="2034" width="122.42578125" style="27" customWidth="1"/>
    <col min="2035" max="2035" width="18.42578125" style="27" customWidth="1"/>
    <col min="2036" max="2288" width="9.140625" style="27"/>
    <col min="2289" max="2289" width="5.85546875" style="27" customWidth="1"/>
    <col min="2290" max="2290" width="122.42578125" style="27" customWidth="1"/>
    <col min="2291" max="2291" width="18.42578125" style="27" customWidth="1"/>
    <col min="2292" max="2544" width="9.140625" style="27"/>
    <col min="2545" max="2545" width="5.85546875" style="27" customWidth="1"/>
    <col min="2546" max="2546" width="122.42578125" style="27" customWidth="1"/>
    <col min="2547" max="2547" width="18.42578125" style="27" customWidth="1"/>
    <col min="2548" max="2800" width="9.140625" style="27"/>
    <col min="2801" max="2801" width="5.85546875" style="27" customWidth="1"/>
    <col min="2802" max="2802" width="122.42578125" style="27" customWidth="1"/>
    <col min="2803" max="2803" width="18.42578125" style="27" customWidth="1"/>
    <col min="2804" max="3056" width="9.140625" style="27"/>
    <col min="3057" max="3057" width="5.85546875" style="27" customWidth="1"/>
    <col min="3058" max="3058" width="122.42578125" style="27" customWidth="1"/>
    <col min="3059" max="3059" width="18.42578125" style="27" customWidth="1"/>
    <col min="3060" max="3312" width="9.140625" style="27"/>
    <col min="3313" max="3313" width="5.85546875" style="27" customWidth="1"/>
    <col min="3314" max="3314" width="122.42578125" style="27" customWidth="1"/>
    <col min="3315" max="3315" width="18.42578125" style="27" customWidth="1"/>
    <col min="3316" max="3568" width="9.140625" style="27"/>
    <col min="3569" max="3569" width="5.85546875" style="27" customWidth="1"/>
    <col min="3570" max="3570" width="122.42578125" style="27" customWidth="1"/>
    <col min="3571" max="3571" width="18.42578125" style="27" customWidth="1"/>
    <col min="3572" max="3824" width="9.140625" style="27"/>
    <col min="3825" max="3825" width="5.85546875" style="27" customWidth="1"/>
    <col min="3826" max="3826" width="122.42578125" style="27" customWidth="1"/>
    <col min="3827" max="3827" width="18.42578125" style="27" customWidth="1"/>
    <col min="3828" max="4080" width="9.140625" style="27"/>
    <col min="4081" max="4081" width="5.85546875" style="27" customWidth="1"/>
    <col min="4082" max="4082" width="122.42578125" style="27" customWidth="1"/>
    <col min="4083" max="4083" width="18.42578125" style="27" customWidth="1"/>
    <col min="4084" max="4336" width="9.140625" style="27"/>
    <col min="4337" max="4337" width="5.85546875" style="27" customWidth="1"/>
    <col min="4338" max="4338" width="122.42578125" style="27" customWidth="1"/>
    <col min="4339" max="4339" width="18.42578125" style="27" customWidth="1"/>
    <col min="4340" max="4592" width="9.140625" style="27"/>
    <col min="4593" max="4593" width="5.85546875" style="27" customWidth="1"/>
    <col min="4594" max="4594" width="122.42578125" style="27" customWidth="1"/>
    <col min="4595" max="4595" width="18.42578125" style="27" customWidth="1"/>
    <col min="4596" max="4848" width="9.140625" style="27"/>
    <col min="4849" max="4849" width="5.85546875" style="27" customWidth="1"/>
    <col min="4850" max="4850" width="122.42578125" style="27" customWidth="1"/>
    <col min="4851" max="4851" width="18.42578125" style="27" customWidth="1"/>
    <col min="4852" max="5104" width="9.140625" style="27"/>
    <col min="5105" max="5105" width="5.85546875" style="27" customWidth="1"/>
    <col min="5106" max="5106" width="122.42578125" style="27" customWidth="1"/>
    <col min="5107" max="5107" width="18.42578125" style="27" customWidth="1"/>
    <col min="5108" max="5360" width="9.140625" style="27"/>
    <col min="5361" max="5361" width="5.85546875" style="27" customWidth="1"/>
    <col min="5362" max="5362" width="122.42578125" style="27" customWidth="1"/>
    <col min="5363" max="5363" width="18.42578125" style="27" customWidth="1"/>
    <col min="5364" max="5616" width="9.140625" style="27"/>
    <col min="5617" max="5617" width="5.85546875" style="27" customWidth="1"/>
    <col min="5618" max="5618" width="122.42578125" style="27" customWidth="1"/>
    <col min="5619" max="5619" width="18.42578125" style="27" customWidth="1"/>
    <col min="5620" max="5872" width="9.140625" style="27"/>
    <col min="5873" max="5873" width="5.85546875" style="27" customWidth="1"/>
    <col min="5874" max="5874" width="122.42578125" style="27" customWidth="1"/>
    <col min="5875" max="5875" width="18.42578125" style="27" customWidth="1"/>
    <col min="5876" max="6128" width="9.140625" style="27"/>
    <col min="6129" max="6129" width="5.85546875" style="27" customWidth="1"/>
    <col min="6130" max="6130" width="122.42578125" style="27" customWidth="1"/>
    <col min="6131" max="6131" width="18.42578125" style="27" customWidth="1"/>
    <col min="6132" max="6384" width="9.140625" style="27"/>
    <col min="6385" max="6385" width="5.85546875" style="27" customWidth="1"/>
    <col min="6386" max="6386" width="122.42578125" style="27" customWidth="1"/>
    <col min="6387" max="6387" width="18.42578125" style="27" customWidth="1"/>
    <col min="6388" max="6640" width="9.140625" style="27"/>
    <col min="6641" max="6641" width="5.85546875" style="27" customWidth="1"/>
    <col min="6642" max="6642" width="122.42578125" style="27" customWidth="1"/>
    <col min="6643" max="6643" width="18.42578125" style="27" customWidth="1"/>
    <col min="6644" max="6896" width="9.140625" style="27"/>
    <col min="6897" max="6897" width="5.85546875" style="27" customWidth="1"/>
    <col min="6898" max="6898" width="122.42578125" style="27" customWidth="1"/>
    <col min="6899" max="6899" width="18.42578125" style="27" customWidth="1"/>
    <col min="6900" max="7152" width="9.140625" style="27"/>
    <col min="7153" max="7153" width="5.85546875" style="27" customWidth="1"/>
    <col min="7154" max="7154" width="122.42578125" style="27" customWidth="1"/>
    <col min="7155" max="7155" width="18.42578125" style="27" customWidth="1"/>
    <col min="7156" max="7408" width="9.140625" style="27"/>
    <col min="7409" max="7409" width="5.85546875" style="27" customWidth="1"/>
    <col min="7410" max="7410" width="122.42578125" style="27" customWidth="1"/>
    <col min="7411" max="7411" width="18.42578125" style="27" customWidth="1"/>
    <col min="7412" max="7664" width="9.140625" style="27"/>
    <col min="7665" max="7665" width="5.85546875" style="27" customWidth="1"/>
    <col min="7666" max="7666" width="122.42578125" style="27" customWidth="1"/>
    <col min="7667" max="7667" width="18.42578125" style="27" customWidth="1"/>
    <col min="7668" max="7920" width="9.140625" style="27"/>
    <col min="7921" max="7921" width="5.85546875" style="27" customWidth="1"/>
    <col min="7922" max="7922" width="122.42578125" style="27" customWidth="1"/>
    <col min="7923" max="7923" width="18.42578125" style="27" customWidth="1"/>
    <col min="7924" max="8176" width="9.140625" style="27"/>
    <col min="8177" max="8177" width="5.85546875" style="27" customWidth="1"/>
    <col min="8178" max="8178" width="122.42578125" style="27" customWidth="1"/>
    <col min="8179" max="8179" width="18.42578125" style="27" customWidth="1"/>
    <col min="8180" max="8432" width="9.140625" style="27"/>
    <col min="8433" max="8433" width="5.85546875" style="27" customWidth="1"/>
    <col min="8434" max="8434" width="122.42578125" style="27" customWidth="1"/>
    <col min="8435" max="8435" width="18.42578125" style="27" customWidth="1"/>
    <col min="8436" max="8688" width="9.140625" style="27"/>
    <col min="8689" max="8689" width="5.85546875" style="27" customWidth="1"/>
    <col min="8690" max="8690" width="122.42578125" style="27" customWidth="1"/>
    <col min="8691" max="8691" width="18.42578125" style="27" customWidth="1"/>
    <col min="8692" max="8944" width="9.140625" style="27"/>
    <col min="8945" max="8945" width="5.85546875" style="27" customWidth="1"/>
    <col min="8946" max="8946" width="122.42578125" style="27" customWidth="1"/>
    <col min="8947" max="8947" width="18.42578125" style="27" customWidth="1"/>
    <col min="8948" max="9200" width="9.140625" style="27"/>
    <col min="9201" max="9201" width="5.85546875" style="27" customWidth="1"/>
    <col min="9202" max="9202" width="122.42578125" style="27" customWidth="1"/>
    <col min="9203" max="9203" width="18.42578125" style="27" customWidth="1"/>
    <col min="9204" max="9456" width="9.140625" style="27"/>
    <col min="9457" max="9457" width="5.85546875" style="27" customWidth="1"/>
    <col min="9458" max="9458" width="122.42578125" style="27" customWidth="1"/>
    <col min="9459" max="9459" width="18.42578125" style="27" customWidth="1"/>
    <col min="9460" max="9712" width="9.140625" style="27"/>
    <col min="9713" max="9713" width="5.85546875" style="27" customWidth="1"/>
    <col min="9714" max="9714" width="122.42578125" style="27" customWidth="1"/>
    <col min="9715" max="9715" width="18.42578125" style="27" customWidth="1"/>
    <col min="9716" max="9968" width="9.140625" style="27"/>
    <col min="9969" max="9969" width="5.85546875" style="27" customWidth="1"/>
    <col min="9970" max="9970" width="122.42578125" style="27" customWidth="1"/>
    <col min="9971" max="9971" width="18.42578125" style="27" customWidth="1"/>
    <col min="9972" max="10224" width="9.140625" style="27"/>
    <col min="10225" max="10225" width="5.85546875" style="27" customWidth="1"/>
    <col min="10226" max="10226" width="122.42578125" style="27" customWidth="1"/>
    <col min="10227" max="10227" width="18.42578125" style="27" customWidth="1"/>
    <col min="10228" max="10480" width="9.140625" style="27"/>
    <col min="10481" max="10481" width="5.85546875" style="27" customWidth="1"/>
    <col min="10482" max="10482" width="122.42578125" style="27" customWidth="1"/>
    <col min="10483" max="10483" width="18.42578125" style="27" customWidth="1"/>
    <col min="10484" max="10736" width="9.140625" style="27"/>
    <col min="10737" max="10737" width="5.85546875" style="27" customWidth="1"/>
    <col min="10738" max="10738" width="122.42578125" style="27" customWidth="1"/>
    <col min="10739" max="10739" width="18.42578125" style="27" customWidth="1"/>
    <col min="10740" max="10992" width="9.140625" style="27"/>
    <col min="10993" max="10993" width="5.85546875" style="27" customWidth="1"/>
    <col min="10994" max="10994" width="122.42578125" style="27" customWidth="1"/>
    <col min="10995" max="10995" width="18.42578125" style="27" customWidth="1"/>
    <col min="10996" max="11248" width="9.140625" style="27"/>
    <col min="11249" max="11249" width="5.85546875" style="27" customWidth="1"/>
    <col min="11250" max="11250" width="122.42578125" style="27" customWidth="1"/>
    <col min="11251" max="11251" width="18.42578125" style="27" customWidth="1"/>
    <col min="11252" max="11504" width="9.140625" style="27"/>
    <col min="11505" max="11505" width="5.85546875" style="27" customWidth="1"/>
    <col min="11506" max="11506" width="122.42578125" style="27" customWidth="1"/>
    <col min="11507" max="11507" width="18.42578125" style="27" customWidth="1"/>
    <col min="11508" max="11760" width="9.140625" style="27"/>
    <col min="11761" max="11761" width="5.85546875" style="27" customWidth="1"/>
    <col min="11762" max="11762" width="122.42578125" style="27" customWidth="1"/>
    <col min="11763" max="11763" width="18.42578125" style="27" customWidth="1"/>
    <col min="11764" max="12016" width="9.140625" style="27"/>
    <col min="12017" max="12017" width="5.85546875" style="27" customWidth="1"/>
    <col min="12018" max="12018" width="122.42578125" style="27" customWidth="1"/>
    <col min="12019" max="12019" width="18.42578125" style="27" customWidth="1"/>
    <col min="12020" max="12272" width="9.140625" style="27"/>
    <col min="12273" max="12273" width="5.85546875" style="27" customWidth="1"/>
    <col min="12274" max="12274" width="122.42578125" style="27" customWidth="1"/>
    <col min="12275" max="12275" width="18.42578125" style="27" customWidth="1"/>
    <col min="12276" max="12528" width="9.140625" style="27"/>
    <col min="12529" max="12529" width="5.85546875" style="27" customWidth="1"/>
    <col min="12530" max="12530" width="122.42578125" style="27" customWidth="1"/>
    <col min="12531" max="12531" width="18.42578125" style="27" customWidth="1"/>
    <col min="12532" max="12784" width="9.140625" style="27"/>
    <col min="12785" max="12785" width="5.85546875" style="27" customWidth="1"/>
    <col min="12786" max="12786" width="122.42578125" style="27" customWidth="1"/>
    <col min="12787" max="12787" width="18.42578125" style="27" customWidth="1"/>
    <col min="12788" max="13040" width="9.140625" style="27"/>
    <col min="13041" max="13041" width="5.85546875" style="27" customWidth="1"/>
    <col min="13042" max="13042" width="122.42578125" style="27" customWidth="1"/>
    <col min="13043" max="13043" width="18.42578125" style="27" customWidth="1"/>
    <col min="13044" max="13296" width="9.140625" style="27"/>
    <col min="13297" max="13297" width="5.85546875" style="27" customWidth="1"/>
    <col min="13298" max="13298" width="122.42578125" style="27" customWidth="1"/>
    <col min="13299" max="13299" width="18.42578125" style="27" customWidth="1"/>
    <col min="13300" max="13552" width="9.140625" style="27"/>
    <col min="13553" max="13553" width="5.85546875" style="27" customWidth="1"/>
    <col min="13554" max="13554" width="122.42578125" style="27" customWidth="1"/>
    <col min="13555" max="13555" width="18.42578125" style="27" customWidth="1"/>
    <col min="13556" max="13808" width="9.140625" style="27"/>
    <col min="13809" max="13809" width="5.85546875" style="27" customWidth="1"/>
    <col min="13810" max="13810" width="122.42578125" style="27" customWidth="1"/>
    <col min="13811" max="13811" width="18.42578125" style="27" customWidth="1"/>
    <col min="13812" max="14064" width="9.140625" style="27"/>
    <col min="14065" max="14065" width="5.85546875" style="27" customWidth="1"/>
    <col min="14066" max="14066" width="122.42578125" style="27" customWidth="1"/>
    <col min="14067" max="14067" width="18.42578125" style="27" customWidth="1"/>
    <col min="14068" max="14320" width="9.140625" style="27"/>
    <col min="14321" max="14321" width="5.85546875" style="27" customWidth="1"/>
    <col min="14322" max="14322" width="122.42578125" style="27" customWidth="1"/>
    <col min="14323" max="14323" width="18.42578125" style="27" customWidth="1"/>
    <col min="14324" max="14576" width="9.140625" style="27"/>
    <col min="14577" max="14577" width="5.85546875" style="27" customWidth="1"/>
    <col min="14578" max="14578" width="122.42578125" style="27" customWidth="1"/>
    <col min="14579" max="14579" width="18.42578125" style="27" customWidth="1"/>
    <col min="14580" max="14832" width="9.140625" style="27"/>
    <col min="14833" max="14833" width="5.85546875" style="27" customWidth="1"/>
    <col min="14834" max="14834" width="122.42578125" style="27" customWidth="1"/>
    <col min="14835" max="14835" width="18.42578125" style="27" customWidth="1"/>
    <col min="14836" max="15088" width="9.140625" style="27"/>
    <col min="15089" max="15089" width="5.85546875" style="27" customWidth="1"/>
    <col min="15090" max="15090" width="122.42578125" style="27" customWidth="1"/>
    <col min="15091" max="15091" width="18.42578125" style="27" customWidth="1"/>
    <col min="15092" max="15344" width="9.140625" style="27"/>
    <col min="15345" max="15345" width="5.85546875" style="27" customWidth="1"/>
    <col min="15346" max="15346" width="122.42578125" style="27" customWidth="1"/>
    <col min="15347" max="15347" width="18.42578125" style="27" customWidth="1"/>
    <col min="15348" max="15600" width="9.140625" style="27"/>
    <col min="15601" max="15601" width="5.85546875" style="27" customWidth="1"/>
    <col min="15602" max="15602" width="122.42578125" style="27" customWidth="1"/>
    <col min="15603" max="15603" width="18.42578125" style="27" customWidth="1"/>
    <col min="15604" max="15856" width="9.140625" style="27"/>
    <col min="15857" max="15857" width="5.85546875" style="27" customWidth="1"/>
    <col min="15858" max="15858" width="122.42578125" style="27" customWidth="1"/>
    <col min="15859" max="15859" width="18.42578125" style="27" customWidth="1"/>
    <col min="15860" max="16112" width="9.140625" style="27"/>
    <col min="16113" max="16113" width="5.85546875" style="27" customWidth="1"/>
    <col min="16114" max="16114" width="122.42578125" style="27" customWidth="1"/>
    <col min="16115" max="16115" width="18.42578125" style="27" customWidth="1"/>
    <col min="16116" max="16384" width="9.140625" style="27"/>
  </cols>
  <sheetData>
    <row r="1" spans="1:7" x14ac:dyDescent="0.25">
      <c r="A1" s="26"/>
      <c r="B1" s="26"/>
      <c r="C1" s="26"/>
      <c r="E1" s="78" t="s">
        <v>110</v>
      </c>
      <c r="F1" s="78"/>
      <c r="G1" s="28"/>
    </row>
    <row r="2" spans="1:7" x14ac:dyDescent="0.25">
      <c r="A2" s="82" t="s">
        <v>50</v>
      </c>
      <c r="B2" s="82"/>
      <c r="C2" s="82"/>
      <c r="D2" s="82"/>
      <c r="E2" s="82"/>
      <c r="F2" s="82"/>
      <c r="G2" s="29"/>
    </row>
    <row r="3" spans="1:7" ht="36" customHeight="1" x14ac:dyDescent="0.25">
      <c r="A3" s="83" t="s">
        <v>118</v>
      </c>
      <c r="B3" s="83"/>
      <c r="C3" s="83"/>
      <c r="D3" s="83"/>
      <c r="E3" s="83"/>
      <c r="F3" s="83"/>
      <c r="G3" s="30"/>
    </row>
    <row r="4" spans="1:7" ht="15.75" customHeight="1" x14ac:dyDescent="0.25">
      <c r="A4" s="73"/>
      <c r="B4" s="73"/>
      <c r="C4" s="73"/>
      <c r="D4" s="73"/>
      <c r="E4" s="73"/>
      <c r="F4" s="73"/>
      <c r="G4" s="30"/>
    </row>
    <row r="5" spans="1:7" x14ac:dyDescent="0.25">
      <c r="A5" s="31"/>
      <c r="B5" s="31"/>
      <c r="C5" s="31"/>
      <c r="F5" s="32" t="s">
        <v>51</v>
      </c>
    </row>
    <row r="6" spans="1:7" ht="47.25" x14ac:dyDescent="0.25">
      <c r="A6" s="34" t="s">
        <v>0</v>
      </c>
      <c r="B6" s="34" t="s">
        <v>2</v>
      </c>
      <c r="C6" s="35" t="s">
        <v>52</v>
      </c>
      <c r="D6" s="18" t="s">
        <v>87</v>
      </c>
      <c r="E6" s="17" t="s">
        <v>114</v>
      </c>
      <c r="F6" s="17" t="s">
        <v>109</v>
      </c>
    </row>
    <row r="7" spans="1:7" s="38" customFormat="1" ht="11.25" x14ac:dyDescent="0.25">
      <c r="A7" s="36" t="s">
        <v>53</v>
      </c>
      <c r="B7" s="36" t="s">
        <v>54</v>
      </c>
      <c r="C7" s="36">
        <v>1</v>
      </c>
      <c r="D7" s="36">
        <v>1</v>
      </c>
      <c r="E7" s="36">
        <v>2</v>
      </c>
      <c r="F7" s="36">
        <v>3</v>
      </c>
      <c r="G7" s="37"/>
    </row>
    <row r="8" spans="1:7" x14ac:dyDescent="0.25">
      <c r="A8" s="34"/>
      <c r="B8" s="34" t="s">
        <v>55</v>
      </c>
      <c r="C8" s="58" t="e">
        <f>C9+C45</f>
        <v>#REF!</v>
      </c>
      <c r="D8" s="58">
        <f>D9+D45</f>
        <v>189693.57886200002</v>
      </c>
      <c r="E8" s="58">
        <f>E9+E45</f>
        <v>6808</v>
      </c>
      <c r="F8" s="58">
        <f>F9+F45</f>
        <v>196501.57886200002</v>
      </c>
      <c r="G8" s="39"/>
    </row>
    <row r="9" spans="1:7" x14ac:dyDescent="0.25">
      <c r="A9" s="34" t="s">
        <v>53</v>
      </c>
      <c r="B9" s="59" t="s">
        <v>56</v>
      </c>
      <c r="C9" s="58" t="e">
        <f>C10+C27+C41+C42+C43+C44</f>
        <v>#REF!</v>
      </c>
      <c r="D9" s="58">
        <f>D10+D27+D41+D42+D43+D44</f>
        <v>182781.57886200002</v>
      </c>
      <c r="E9" s="58">
        <f>E10+E27+E41+E42+E43+E44</f>
        <v>1910</v>
      </c>
      <c r="F9" s="58">
        <f>F10+F27+F41+F42+F43+F44</f>
        <v>184691.57886200002</v>
      </c>
      <c r="G9" s="39"/>
    </row>
    <row r="10" spans="1:7" x14ac:dyDescent="0.25">
      <c r="A10" s="34" t="s">
        <v>17</v>
      </c>
      <c r="B10" s="60" t="s">
        <v>57</v>
      </c>
      <c r="C10" s="61" t="e">
        <f>C11+#REF!+C26</f>
        <v>#REF!</v>
      </c>
      <c r="D10" s="61">
        <f>D11+D26</f>
        <v>3950</v>
      </c>
      <c r="E10" s="61">
        <f t="shared" ref="E10:F10" si="0">E11+E26</f>
        <v>0</v>
      </c>
      <c r="F10" s="61">
        <f t="shared" si="0"/>
        <v>3950</v>
      </c>
      <c r="G10" s="39"/>
    </row>
    <row r="11" spans="1:7" s="30" customFormat="1" x14ac:dyDescent="0.25">
      <c r="A11" s="62">
        <v>1</v>
      </c>
      <c r="B11" s="63" t="s">
        <v>58</v>
      </c>
      <c r="C11" s="64">
        <v>3950</v>
      </c>
      <c r="D11" s="64">
        <v>3950</v>
      </c>
      <c r="E11" s="65"/>
      <c r="F11" s="61">
        <f t="shared" ref="F11:F44" si="1">D11+E11</f>
        <v>3950</v>
      </c>
      <c r="G11" s="27"/>
    </row>
    <row r="12" spans="1:7" s="30" customFormat="1" hidden="1" x14ac:dyDescent="0.25">
      <c r="A12" s="66"/>
      <c r="B12" s="67" t="s">
        <v>59</v>
      </c>
      <c r="C12" s="67"/>
      <c r="D12" s="67"/>
      <c r="E12" s="65"/>
      <c r="F12" s="61">
        <f t="shared" si="1"/>
        <v>0</v>
      </c>
      <c r="G12" s="27"/>
    </row>
    <row r="13" spans="1:7" s="30" customFormat="1" hidden="1" x14ac:dyDescent="0.25">
      <c r="A13" s="68" t="s">
        <v>4</v>
      </c>
      <c r="B13" s="63" t="s">
        <v>80</v>
      </c>
      <c r="C13" s="63"/>
      <c r="D13" s="63"/>
      <c r="E13" s="65"/>
      <c r="F13" s="61">
        <f t="shared" si="1"/>
        <v>0</v>
      </c>
      <c r="G13" s="27"/>
    </row>
    <row r="14" spans="1:7" s="30" customFormat="1" hidden="1" x14ac:dyDescent="0.25">
      <c r="A14" s="68" t="s">
        <v>4</v>
      </c>
      <c r="B14" s="63" t="s">
        <v>63</v>
      </c>
      <c r="C14" s="63"/>
      <c r="D14" s="63"/>
      <c r="E14" s="65"/>
      <c r="F14" s="61">
        <f t="shared" si="1"/>
        <v>0</v>
      </c>
      <c r="G14" s="27"/>
    </row>
    <row r="15" spans="1:7" s="30" customFormat="1" hidden="1" x14ac:dyDescent="0.25">
      <c r="A15" s="68" t="s">
        <v>4</v>
      </c>
      <c r="B15" s="69" t="s">
        <v>64</v>
      </c>
      <c r="C15" s="69"/>
      <c r="D15" s="69"/>
      <c r="E15" s="65"/>
      <c r="F15" s="61">
        <f t="shared" si="1"/>
        <v>0</v>
      </c>
      <c r="G15" s="27"/>
    </row>
    <row r="16" spans="1:7" s="30" customFormat="1" hidden="1" x14ac:dyDescent="0.25">
      <c r="A16" s="68" t="s">
        <v>4</v>
      </c>
      <c r="B16" s="69" t="s">
        <v>65</v>
      </c>
      <c r="C16" s="69"/>
      <c r="D16" s="69"/>
      <c r="E16" s="65"/>
      <c r="F16" s="61">
        <f t="shared" si="1"/>
        <v>0</v>
      </c>
      <c r="G16" s="27"/>
    </row>
    <row r="17" spans="1:7" s="30" customFormat="1" hidden="1" x14ac:dyDescent="0.25">
      <c r="A17" s="68" t="s">
        <v>4</v>
      </c>
      <c r="B17" s="69" t="s">
        <v>66</v>
      </c>
      <c r="C17" s="69"/>
      <c r="D17" s="69"/>
      <c r="E17" s="65"/>
      <c r="F17" s="61">
        <f t="shared" si="1"/>
        <v>0</v>
      </c>
      <c r="G17" s="27"/>
    </row>
    <row r="18" spans="1:7" s="30" customFormat="1" hidden="1" x14ac:dyDescent="0.25">
      <c r="A18" s="68" t="s">
        <v>4</v>
      </c>
      <c r="B18" s="69" t="s">
        <v>67</v>
      </c>
      <c r="C18" s="69"/>
      <c r="D18" s="69"/>
      <c r="E18" s="65"/>
      <c r="F18" s="61">
        <f t="shared" si="1"/>
        <v>0</v>
      </c>
      <c r="G18" s="27"/>
    </row>
    <row r="19" spans="1:7" s="30" customFormat="1" hidden="1" x14ac:dyDescent="0.25">
      <c r="A19" s="68" t="s">
        <v>4</v>
      </c>
      <c r="B19" s="69" t="s">
        <v>68</v>
      </c>
      <c r="C19" s="69"/>
      <c r="D19" s="69"/>
      <c r="E19" s="65"/>
      <c r="F19" s="61">
        <f t="shared" si="1"/>
        <v>0</v>
      </c>
      <c r="G19" s="27"/>
    </row>
    <row r="20" spans="1:7" s="30" customFormat="1" hidden="1" x14ac:dyDescent="0.25">
      <c r="A20" s="68" t="s">
        <v>4</v>
      </c>
      <c r="B20" s="69" t="s">
        <v>69</v>
      </c>
      <c r="C20" s="69"/>
      <c r="D20" s="69"/>
      <c r="E20" s="65"/>
      <c r="F20" s="61">
        <f t="shared" si="1"/>
        <v>0</v>
      </c>
      <c r="G20" s="27"/>
    </row>
    <row r="21" spans="1:7" s="30" customFormat="1" hidden="1" x14ac:dyDescent="0.25">
      <c r="A21" s="68" t="s">
        <v>4</v>
      </c>
      <c r="B21" s="69" t="s">
        <v>70</v>
      </c>
      <c r="C21" s="69"/>
      <c r="D21" s="69"/>
      <c r="E21" s="65"/>
      <c r="F21" s="61">
        <f t="shared" si="1"/>
        <v>0</v>
      </c>
      <c r="G21" s="27"/>
    </row>
    <row r="22" spans="1:7" hidden="1" x14ac:dyDescent="0.25">
      <c r="A22" s="68" t="s">
        <v>4</v>
      </c>
      <c r="B22" s="69" t="s">
        <v>71</v>
      </c>
      <c r="C22" s="69"/>
      <c r="D22" s="69"/>
      <c r="E22" s="65"/>
      <c r="F22" s="61">
        <f t="shared" si="1"/>
        <v>0</v>
      </c>
    </row>
    <row r="23" spans="1:7" s="30" customFormat="1" ht="31.5" hidden="1" x14ac:dyDescent="0.25">
      <c r="A23" s="68" t="s">
        <v>4</v>
      </c>
      <c r="B23" s="69" t="s">
        <v>72</v>
      </c>
      <c r="C23" s="69"/>
      <c r="D23" s="69"/>
      <c r="E23" s="65"/>
      <c r="F23" s="61">
        <f t="shared" si="1"/>
        <v>0</v>
      </c>
      <c r="G23" s="27"/>
    </row>
    <row r="24" spans="1:7" hidden="1" x14ac:dyDescent="0.25">
      <c r="A24" s="68" t="s">
        <v>4</v>
      </c>
      <c r="B24" s="69" t="s">
        <v>73</v>
      </c>
      <c r="C24" s="69"/>
      <c r="D24" s="69"/>
      <c r="E24" s="65"/>
      <c r="F24" s="61">
        <f t="shared" si="1"/>
        <v>0</v>
      </c>
    </row>
    <row r="25" spans="1:7" hidden="1" x14ac:dyDescent="0.25">
      <c r="A25" s="68" t="s">
        <v>4</v>
      </c>
      <c r="B25" s="69" t="s">
        <v>81</v>
      </c>
      <c r="C25" s="69"/>
      <c r="D25" s="69"/>
      <c r="E25" s="65"/>
      <c r="F25" s="61">
        <f t="shared" si="1"/>
        <v>0</v>
      </c>
    </row>
    <row r="26" spans="1:7" x14ac:dyDescent="0.25">
      <c r="A26" s="68">
        <v>2</v>
      </c>
      <c r="B26" s="69" t="s">
        <v>60</v>
      </c>
      <c r="C26" s="69"/>
      <c r="D26" s="69"/>
      <c r="E26" s="65"/>
      <c r="F26" s="61">
        <f t="shared" si="1"/>
        <v>0</v>
      </c>
    </row>
    <row r="27" spans="1:7" x14ac:dyDescent="0.25">
      <c r="A27" s="34" t="s">
        <v>3</v>
      </c>
      <c r="B27" s="60" t="s">
        <v>61</v>
      </c>
      <c r="C27" s="70">
        <f>SUM(C28:C40)</f>
        <v>175175.94727600002</v>
      </c>
      <c r="D27" s="70">
        <f>SUM(D28:D40)</f>
        <v>175175.94727600002</v>
      </c>
      <c r="E27" s="70">
        <f t="shared" ref="E27" si="2">SUM(E28:E40)</f>
        <v>1910</v>
      </c>
      <c r="F27" s="61">
        <f t="shared" si="1"/>
        <v>177085.94727600002</v>
      </c>
    </row>
    <row r="28" spans="1:7" s="30" customFormat="1" x14ac:dyDescent="0.25">
      <c r="A28" s="68" t="s">
        <v>4</v>
      </c>
      <c r="B28" s="63" t="s">
        <v>62</v>
      </c>
      <c r="C28" s="64">
        <v>85073.901965000012</v>
      </c>
      <c r="D28" s="64">
        <v>85073.901965000012</v>
      </c>
      <c r="E28" s="65"/>
      <c r="F28" s="76">
        <f t="shared" si="1"/>
        <v>85073.901965000012</v>
      </c>
      <c r="G28" s="27"/>
    </row>
    <row r="29" spans="1:7" s="30" customFormat="1" x14ac:dyDescent="0.25">
      <c r="A29" s="68" t="s">
        <v>4</v>
      </c>
      <c r="B29" s="63" t="s">
        <v>63</v>
      </c>
      <c r="C29" s="64"/>
      <c r="D29" s="64"/>
      <c r="E29" s="65"/>
      <c r="F29" s="76">
        <f t="shared" si="1"/>
        <v>0</v>
      </c>
      <c r="G29" s="27"/>
    </row>
    <row r="30" spans="1:7" s="30" customFormat="1" x14ac:dyDescent="0.25">
      <c r="A30" s="68" t="s">
        <v>4</v>
      </c>
      <c r="B30" s="69" t="s">
        <v>64</v>
      </c>
      <c r="C30" s="64">
        <v>2135</v>
      </c>
      <c r="D30" s="64">
        <v>2135</v>
      </c>
      <c r="E30" s="65"/>
      <c r="F30" s="76">
        <f t="shared" si="1"/>
        <v>2135</v>
      </c>
      <c r="G30" s="27"/>
    </row>
    <row r="31" spans="1:7" s="30" customFormat="1" x14ac:dyDescent="0.25">
      <c r="A31" s="68" t="s">
        <v>4</v>
      </c>
      <c r="B31" s="69" t="s">
        <v>65</v>
      </c>
      <c r="C31" s="71">
        <v>200</v>
      </c>
      <c r="D31" s="71">
        <v>200</v>
      </c>
      <c r="E31" s="65"/>
      <c r="F31" s="76">
        <f t="shared" si="1"/>
        <v>200</v>
      </c>
      <c r="G31" s="27"/>
    </row>
    <row r="32" spans="1:7" s="30" customFormat="1" x14ac:dyDescent="0.25">
      <c r="A32" s="68" t="s">
        <v>4</v>
      </c>
      <c r="B32" s="69" t="s">
        <v>66</v>
      </c>
      <c r="C32" s="71">
        <v>736</v>
      </c>
      <c r="D32" s="71">
        <v>736</v>
      </c>
      <c r="E32" s="65"/>
      <c r="F32" s="76">
        <f t="shared" si="1"/>
        <v>736</v>
      </c>
      <c r="G32" s="27"/>
    </row>
    <row r="33" spans="1:7" s="30" customFormat="1" x14ac:dyDescent="0.25">
      <c r="A33" s="68" t="s">
        <v>4</v>
      </c>
      <c r="B33" s="69" t="s">
        <v>67</v>
      </c>
      <c r="C33" s="71">
        <v>55.4</v>
      </c>
      <c r="D33" s="71">
        <v>55.4</v>
      </c>
      <c r="E33" s="65"/>
      <c r="F33" s="76">
        <f t="shared" si="1"/>
        <v>55.4</v>
      </c>
      <c r="G33" s="27"/>
    </row>
    <row r="34" spans="1:7" s="30" customFormat="1" x14ac:dyDescent="0.25">
      <c r="A34" s="68" t="s">
        <v>4</v>
      </c>
      <c r="B34" s="69" t="s">
        <v>68</v>
      </c>
      <c r="C34" s="71"/>
      <c r="D34" s="71"/>
      <c r="E34" s="65"/>
      <c r="F34" s="76">
        <f t="shared" si="1"/>
        <v>0</v>
      </c>
      <c r="G34" s="27"/>
    </row>
    <row r="35" spans="1:7" s="30" customFormat="1" x14ac:dyDescent="0.25">
      <c r="A35" s="68" t="s">
        <v>4</v>
      </c>
      <c r="B35" s="69" t="s">
        <v>69</v>
      </c>
      <c r="C35" s="71">
        <v>15</v>
      </c>
      <c r="D35" s="71">
        <v>15</v>
      </c>
      <c r="E35" s="65"/>
      <c r="F35" s="76">
        <f t="shared" si="1"/>
        <v>15</v>
      </c>
      <c r="G35" s="27"/>
    </row>
    <row r="36" spans="1:7" s="30" customFormat="1" x14ac:dyDescent="0.25">
      <c r="A36" s="68" t="s">
        <v>4</v>
      </c>
      <c r="B36" s="69" t="s">
        <v>70</v>
      </c>
      <c r="C36" s="69">
        <v>32305.441999999999</v>
      </c>
      <c r="D36" s="69">
        <v>32305.441999999999</v>
      </c>
      <c r="E36" s="65"/>
      <c r="F36" s="76">
        <f t="shared" si="1"/>
        <v>32305.441999999999</v>
      </c>
      <c r="G36" s="27"/>
    </row>
    <row r="37" spans="1:7" x14ac:dyDescent="0.25">
      <c r="A37" s="68" t="s">
        <v>4</v>
      </c>
      <c r="B37" s="69" t="s">
        <v>71</v>
      </c>
      <c r="C37" s="69">
        <v>11378.690311</v>
      </c>
      <c r="D37" s="69">
        <v>11378.690311</v>
      </c>
      <c r="E37" s="65">
        <v>73</v>
      </c>
      <c r="F37" s="76">
        <f t="shared" si="1"/>
        <v>11451.690311</v>
      </c>
    </row>
    <row r="38" spans="1:7" s="30" customFormat="1" ht="39.75" customHeight="1" x14ac:dyDescent="0.25">
      <c r="A38" s="68" t="s">
        <v>4</v>
      </c>
      <c r="B38" s="69" t="s">
        <v>72</v>
      </c>
      <c r="C38" s="69">
        <v>35369.786</v>
      </c>
      <c r="D38" s="69">
        <v>35369.786</v>
      </c>
      <c r="E38" s="65">
        <v>839</v>
      </c>
      <c r="F38" s="76">
        <f t="shared" si="1"/>
        <v>36208.786</v>
      </c>
      <c r="G38" s="27"/>
    </row>
    <row r="39" spans="1:7" x14ac:dyDescent="0.25">
      <c r="A39" s="68" t="s">
        <v>4</v>
      </c>
      <c r="B39" s="69" t="s">
        <v>73</v>
      </c>
      <c r="C39" s="69">
        <v>7906.7269999999999</v>
      </c>
      <c r="D39" s="69">
        <v>7906.7269999999999</v>
      </c>
      <c r="E39" s="65"/>
      <c r="F39" s="76">
        <f t="shared" si="1"/>
        <v>7906.7269999999999</v>
      </c>
    </row>
    <row r="40" spans="1:7" x14ac:dyDescent="0.25">
      <c r="A40" s="68" t="s">
        <v>4</v>
      </c>
      <c r="B40" s="69" t="s">
        <v>74</v>
      </c>
      <c r="C40" s="69"/>
      <c r="D40" s="69"/>
      <c r="E40" s="65">
        <f>969+29</f>
        <v>998</v>
      </c>
      <c r="F40" s="76">
        <f t="shared" si="1"/>
        <v>998</v>
      </c>
    </row>
    <row r="41" spans="1:7" ht="18" customHeight="1" x14ac:dyDescent="0.25">
      <c r="A41" s="34" t="s">
        <v>26</v>
      </c>
      <c r="B41" s="60" t="s">
        <v>75</v>
      </c>
      <c r="C41" s="60"/>
      <c r="D41" s="60"/>
      <c r="E41" s="65"/>
      <c r="F41" s="61">
        <f t="shared" si="1"/>
        <v>0</v>
      </c>
    </row>
    <row r="42" spans="1:7" ht="19.5" customHeight="1" x14ac:dyDescent="0.25">
      <c r="A42" s="34" t="s">
        <v>21</v>
      </c>
      <c r="B42" s="60" t="s">
        <v>76</v>
      </c>
      <c r="C42" s="60"/>
      <c r="D42" s="60"/>
      <c r="E42" s="65"/>
      <c r="F42" s="61">
        <f t="shared" si="1"/>
        <v>0</v>
      </c>
    </row>
    <row r="43" spans="1:7" ht="21" customHeight="1" x14ac:dyDescent="0.25">
      <c r="A43" s="34" t="s">
        <v>18</v>
      </c>
      <c r="B43" s="60" t="s">
        <v>77</v>
      </c>
      <c r="C43" s="72">
        <v>3655.631586</v>
      </c>
      <c r="D43" s="72">
        <v>3655.631586</v>
      </c>
      <c r="E43" s="65"/>
      <c r="F43" s="61">
        <f t="shared" si="1"/>
        <v>3655.631586</v>
      </c>
    </row>
    <row r="44" spans="1:7" ht="31.5" x14ac:dyDescent="0.25">
      <c r="A44" s="34" t="s">
        <v>23</v>
      </c>
      <c r="B44" s="77" t="s">
        <v>78</v>
      </c>
      <c r="C44" s="60"/>
      <c r="D44" s="60"/>
      <c r="E44" s="65"/>
      <c r="F44" s="61">
        <f t="shared" si="1"/>
        <v>0</v>
      </c>
    </row>
    <row r="45" spans="1:7" s="29" customFormat="1" ht="24" customHeight="1" x14ac:dyDescent="0.25">
      <c r="A45" s="34" t="s">
        <v>54</v>
      </c>
      <c r="B45" s="60" t="s">
        <v>79</v>
      </c>
      <c r="C45" s="70">
        <v>6912</v>
      </c>
      <c r="D45" s="70">
        <v>6912</v>
      </c>
      <c r="E45" s="75">
        <v>4898</v>
      </c>
      <c r="F45" s="61">
        <f>D45+E45</f>
        <v>11810</v>
      </c>
    </row>
    <row r="48" spans="1:7" x14ac:dyDescent="0.25">
      <c r="A48" s="39"/>
      <c r="B48" s="39"/>
      <c r="C48" s="39"/>
      <c r="D48" s="39"/>
    </row>
    <row r="49" spans="1:5" x14ac:dyDescent="0.25">
      <c r="A49" s="39"/>
      <c r="B49" s="39"/>
      <c r="C49" s="39"/>
      <c r="D49" s="39"/>
      <c r="E49" s="27"/>
    </row>
    <row r="50" spans="1:5" x14ac:dyDescent="0.25">
      <c r="A50" s="39"/>
      <c r="B50" s="39"/>
      <c r="C50" s="39"/>
      <c r="D50" s="39"/>
      <c r="E50" s="27"/>
    </row>
    <row r="51" spans="1:5" x14ac:dyDescent="0.25">
      <c r="A51" s="39"/>
      <c r="B51" s="39"/>
      <c r="C51" s="39"/>
      <c r="D51" s="39"/>
      <c r="E51" s="27"/>
    </row>
  </sheetData>
  <mergeCells count="3">
    <mergeCell ref="A2:F2"/>
    <mergeCell ref="A3:F3"/>
    <mergeCell ref="E1:F1"/>
  </mergeCells>
  <pageMargins left="0" right="0" top="0.47244094488188981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28" workbookViewId="0">
      <selection activeCell="C28" sqref="C28"/>
    </sheetView>
  </sheetViews>
  <sheetFormatPr defaultColWidth="9.140625" defaultRowHeight="15.75" x14ac:dyDescent="0.25"/>
  <cols>
    <col min="1" max="1" width="9.140625" style="1"/>
    <col min="2" max="2" width="54.140625" style="1" customWidth="1"/>
    <col min="3" max="3" width="16.85546875" style="1" customWidth="1"/>
    <col min="4" max="4" width="18" style="1" customWidth="1"/>
    <col min="5" max="16384" width="9.140625" style="1"/>
  </cols>
  <sheetData>
    <row r="1" spans="1:4" x14ac:dyDescent="0.25">
      <c r="C1" s="78" t="s">
        <v>49</v>
      </c>
      <c r="D1" s="78"/>
    </row>
    <row r="2" spans="1:4" ht="40.5" customHeight="1" x14ac:dyDescent="0.25">
      <c r="A2" s="84" t="s">
        <v>111</v>
      </c>
      <c r="B2" s="85"/>
      <c r="C2" s="85"/>
      <c r="D2" s="85"/>
    </row>
    <row r="3" spans="1:4" ht="17.25" customHeight="1" x14ac:dyDescent="0.25">
      <c r="A3" s="1" t="s">
        <v>118</v>
      </c>
    </row>
    <row r="5" spans="1:4" x14ac:dyDescent="0.25">
      <c r="D5" s="1" t="s">
        <v>112</v>
      </c>
    </row>
    <row r="6" spans="1:4" s="2" customFormat="1" ht="25.5" customHeight="1" x14ac:dyDescent="0.25">
      <c r="A6" s="3" t="s">
        <v>0</v>
      </c>
      <c r="B6" s="3" t="s">
        <v>1</v>
      </c>
      <c r="C6" s="3" t="s">
        <v>29</v>
      </c>
      <c r="D6" s="3" t="s">
        <v>19</v>
      </c>
    </row>
    <row r="7" spans="1:4" s="2" customFormat="1" ht="25.5" customHeight="1" x14ac:dyDescent="0.25">
      <c r="A7" s="34" t="s">
        <v>53</v>
      </c>
      <c r="B7" s="59" t="s">
        <v>56</v>
      </c>
      <c r="C7" s="23">
        <f>C8+C30+C33</f>
        <v>1910</v>
      </c>
      <c r="D7" s="3"/>
    </row>
    <row r="8" spans="1:4" s="2" customFormat="1" ht="25.5" customHeight="1" x14ac:dyDescent="0.25">
      <c r="A8" s="3" t="s">
        <v>17</v>
      </c>
      <c r="B8" s="22" t="s">
        <v>42</v>
      </c>
      <c r="C8" s="23">
        <f>C9+C16+C23+C28</f>
        <v>839</v>
      </c>
      <c r="D8" s="5"/>
    </row>
    <row r="9" spans="1:4" s="2" customFormat="1" ht="30.75" customHeight="1" x14ac:dyDescent="0.25">
      <c r="A9" s="3">
        <v>1</v>
      </c>
      <c r="B9" s="5" t="s">
        <v>30</v>
      </c>
      <c r="C9" s="20">
        <f>SUM(C10:C15)</f>
        <v>364</v>
      </c>
      <c r="D9" s="5"/>
    </row>
    <row r="10" spans="1:4" ht="37.5" customHeight="1" x14ac:dyDescent="0.25">
      <c r="A10" s="16" t="s">
        <v>7</v>
      </c>
      <c r="B10" s="6" t="s">
        <v>45</v>
      </c>
      <c r="C10" s="15">
        <v>63</v>
      </c>
      <c r="D10" s="12"/>
    </row>
    <row r="11" spans="1:4" ht="45.75" customHeight="1" x14ac:dyDescent="0.25">
      <c r="A11" s="16" t="s">
        <v>8</v>
      </c>
      <c r="B11" s="6" t="s">
        <v>5</v>
      </c>
      <c r="C11" s="15">
        <v>33</v>
      </c>
      <c r="D11" s="12"/>
    </row>
    <row r="12" spans="1:4" ht="54" customHeight="1" x14ac:dyDescent="0.25">
      <c r="A12" s="16" t="s">
        <v>9</v>
      </c>
      <c r="B12" s="6" t="s">
        <v>6</v>
      </c>
      <c r="C12" s="15">
        <v>6</v>
      </c>
      <c r="D12" s="12"/>
    </row>
    <row r="13" spans="1:4" ht="30" customHeight="1" x14ac:dyDescent="0.25">
      <c r="A13" s="16" t="s">
        <v>10</v>
      </c>
      <c r="B13" s="6" t="s">
        <v>120</v>
      </c>
      <c r="C13" s="15">
        <v>40</v>
      </c>
      <c r="D13" s="12"/>
    </row>
    <row r="14" spans="1:4" ht="40.5" customHeight="1" x14ac:dyDescent="0.25">
      <c r="A14" s="16" t="s">
        <v>11</v>
      </c>
      <c r="B14" s="14" t="s">
        <v>14</v>
      </c>
      <c r="C14" s="15">
        <v>122</v>
      </c>
      <c r="D14" s="12"/>
    </row>
    <row r="15" spans="1:4" ht="32.25" customHeight="1" x14ac:dyDescent="0.25">
      <c r="A15" s="16" t="s">
        <v>12</v>
      </c>
      <c r="B15" s="6" t="s">
        <v>46</v>
      </c>
      <c r="C15" s="15">
        <v>100</v>
      </c>
      <c r="D15" s="12"/>
    </row>
    <row r="16" spans="1:4" s="2" customFormat="1" ht="28.5" customHeight="1" x14ac:dyDescent="0.25">
      <c r="A16" s="3">
        <v>2</v>
      </c>
      <c r="B16" s="5" t="s">
        <v>24</v>
      </c>
      <c r="C16" s="20">
        <f>SUM(C17:C22)</f>
        <v>377</v>
      </c>
      <c r="D16" s="5"/>
    </row>
    <row r="17" spans="1:4" ht="23.25" customHeight="1" x14ac:dyDescent="0.25">
      <c r="A17" s="16" t="s">
        <v>33</v>
      </c>
      <c r="B17" s="6" t="s">
        <v>13</v>
      </c>
      <c r="C17" s="15">
        <v>100</v>
      </c>
      <c r="D17" s="12"/>
    </row>
    <row r="18" spans="1:4" ht="37.5" customHeight="1" x14ac:dyDescent="0.25">
      <c r="A18" s="16" t="s">
        <v>34</v>
      </c>
      <c r="B18" s="14" t="s">
        <v>14</v>
      </c>
      <c r="C18" s="15">
        <v>108</v>
      </c>
      <c r="D18" s="12"/>
    </row>
    <row r="19" spans="1:4" ht="60" customHeight="1" x14ac:dyDescent="0.25">
      <c r="A19" s="16" t="s">
        <v>35</v>
      </c>
      <c r="B19" s="14" t="s">
        <v>15</v>
      </c>
      <c r="C19" s="15">
        <v>30</v>
      </c>
      <c r="D19" s="12"/>
    </row>
    <row r="20" spans="1:4" ht="26.25" customHeight="1" x14ac:dyDescent="0.25">
      <c r="A20" s="16" t="s">
        <v>36</v>
      </c>
      <c r="B20" s="6" t="s">
        <v>31</v>
      </c>
      <c r="C20" s="15">
        <v>29</v>
      </c>
      <c r="D20" s="12"/>
    </row>
    <row r="21" spans="1:4" ht="56.25" customHeight="1" x14ac:dyDescent="0.25">
      <c r="A21" s="16" t="s">
        <v>37</v>
      </c>
      <c r="B21" s="6" t="s">
        <v>16</v>
      </c>
      <c r="C21" s="21">
        <v>10</v>
      </c>
      <c r="D21" s="12"/>
    </row>
    <row r="22" spans="1:4" ht="34.5" customHeight="1" x14ac:dyDescent="0.25">
      <c r="A22" s="16" t="s">
        <v>115</v>
      </c>
      <c r="B22" s="6" t="s">
        <v>116</v>
      </c>
      <c r="C22" s="21">
        <v>100</v>
      </c>
      <c r="D22" s="12"/>
    </row>
    <row r="23" spans="1:4" ht="26.25" customHeight="1" x14ac:dyDescent="0.25">
      <c r="A23" s="3">
        <v>3</v>
      </c>
      <c r="B23" s="5" t="s">
        <v>20</v>
      </c>
      <c r="C23" s="20">
        <f>SUM(C24:C27)</f>
        <v>88</v>
      </c>
      <c r="D23" s="12"/>
    </row>
    <row r="24" spans="1:4" ht="70.5" customHeight="1" x14ac:dyDescent="0.25">
      <c r="A24" s="16" t="s">
        <v>38</v>
      </c>
      <c r="B24" s="7" t="s">
        <v>25</v>
      </c>
      <c r="C24" s="15">
        <v>5</v>
      </c>
      <c r="D24" s="12"/>
    </row>
    <row r="25" spans="1:4" ht="41.25" customHeight="1" x14ac:dyDescent="0.25">
      <c r="A25" s="16" t="s">
        <v>39</v>
      </c>
      <c r="B25" s="14" t="s">
        <v>124</v>
      </c>
      <c r="C25" s="15">
        <v>6</v>
      </c>
      <c r="D25" s="12"/>
    </row>
    <row r="26" spans="1:4" ht="44.25" customHeight="1" x14ac:dyDescent="0.25">
      <c r="A26" s="16" t="s">
        <v>40</v>
      </c>
      <c r="B26" s="14" t="s">
        <v>27</v>
      </c>
      <c r="C26" s="15">
        <v>66</v>
      </c>
      <c r="D26" s="12"/>
    </row>
    <row r="27" spans="1:4" ht="63" x14ac:dyDescent="0.25">
      <c r="A27" s="16" t="s">
        <v>41</v>
      </c>
      <c r="B27" s="14" t="s">
        <v>28</v>
      </c>
      <c r="C27" s="15">
        <v>11</v>
      </c>
      <c r="D27" s="12"/>
    </row>
    <row r="28" spans="1:4" s="2" customFormat="1" ht="22.5" customHeight="1" x14ac:dyDescent="0.25">
      <c r="A28" s="3">
        <v>4</v>
      </c>
      <c r="B28" s="5" t="s">
        <v>32</v>
      </c>
      <c r="C28" s="20">
        <f>C29</f>
        <v>10</v>
      </c>
      <c r="D28" s="5"/>
    </row>
    <row r="29" spans="1:4" ht="46.5" customHeight="1" x14ac:dyDescent="0.25">
      <c r="A29" s="16"/>
      <c r="B29" s="14" t="s">
        <v>123</v>
      </c>
      <c r="C29" s="15">
        <v>10</v>
      </c>
      <c r="D29" s="12"/>
    </row>
    <row r="30" spans="1:4" s="2" customFormat="1" ht="27" customHeight="1" x14ac:dyDescent="0.25">
      <c r="A30" s="3" t="s">
        <v>3</v>
      </c>
      <c r="B30" s="4" t="s">
        <v>47</v>
      </c>
      <c r="C30" s="20">
        <f>C31</f>
        <v>73</v>
      </c>
      <c r="D30" s="5"/>
    </row>
    <row r="31" spans="1:4" s="2" customFormat="1" ht="23.25" customHeight="1" x14ac:dyDescent="0.25">
      <c r="A31" s="3">
        <v>1</v>
      </c>
      <c r="B31" s="4" t="s">
        <v>32</v>
      </c>
      <c r="C31" s="20">
        <f>SUM(C32:C32)</f>
        <v>73</v>
      </c>
      <c r="D31" s="5"/>
    </row>
    <row r="32" spans="1:4" ht="27" customHeight="1" x14ac:dyDescent="0.25">
      <c r="A32" s="16"/>
      <c r="B32" s="14" t="s">
        <v>48</v>
      </c>
      <c r="C32" s="15">
        <v>73</v>
      </c>
      <c r="D32" s="12"/>
    </row>
    <row r="33" spans="1:4" s="2" customFormat="1" ht="24" customHeight="1" x14ac:dyDescent="0.25">
      <c r="A33" s="3" t="s">
        <v>26</v>
      </c>
      <c r="B33" s="5" t="s">
        <v>43</v>
      </c>
      <c r="C33" s="20">
        <f>C34</f>
        <v>998</v>
      </c>
      <c r="D33" s="5"/>
    </row>
    <row r="34" spans="1:4" s="2" customFormat="1" ht="27.75" customHeight="1" x14ac:dyDescent="0.25">
      <c r="A34" s="3">
        <v>1</v>
      </c>
      <c r="B34" s="5" t="s">
        <v>20</v>
      </c>
      <c r="C34" s="20">
        <f>C35</f>
        <v>998</v>
      </c>
      <c r="D34" s="5"/>
    </row>
    <row r="35" spans="1:4" ht="39.75" customHeight="1" x14ac:dyDescent="0.25">
      <c r="A35" s="12"/>
      <c r="B35" s="12" t="s">
        <v>44</v>
      </c>
      <c r="C35" s="15">
        <f>969+29</f>
        <v>998</v>
      </c>
      <c r="D35" s="24"/>
    </row>
    <row r="36" spans="1:4" ht="25.5" customHeight="1" x14ac:dyDescent="0.25">
      <c r="A36" s="34" t="s">
        <v>54</v>
      </c>
      <c r="B36" s="60" t="s">
        <v>79</v>
      </c>
      <c r="C36" s="20">
        <f>C39</f>
        <v>4898</v>
      </c>
      <c r="D36" s="24"/>
    </row>
    <row r="37" spans="1:4" ht="25.5" customHeight="1" x14ac:dyDescent="0.25">
      <c r="A37" s="34" t="s">
        <v>83</v>
      </c>
      <c r="B37" s="60" t="s">
        <v>121</v>
      </c>
      <c r="C37" s="20">
        <f>C38</f>
        <v>4898</v>
      </c>
      <c r="D37" s="24"/>
    </row>
    <row r="38" spans="1:4" ht="25.5" customHeight="1" x14ac:dyDescent="0.25">
      <c r="A38" s="34" t="s">
        <v>122</v>
      </c>
      <c r="B38" s="60" t="s">
        <v>113</v>
      </c>
      <c r="C38" s="20">
        <f>C39</f>
        <v>4898</v>
      </c>
      <c r="D38" s="24"/>
    </row>
    <row r="39" spans="1:4" ht="25.5" customHeight="1" x14ac:dyDescent="0.25">
      <c r="A39" s="62"/>
      <c r="B39" s="63" t="s">
        <v>119</v>
      </c>
      <c r="C39" s="15">
        <v>4898</v>
      </c>
      <c r="D39" s="24"/>
    </row>
    <row r="40" spans="1:4" s="2" customFormat="1" ht="24.75" customHeight="1" x14ac:dyDescent="0.25">
      <c r="A40" s="5"/>
      <c r="B40" s="3" t="s">
        <v>22</v>
      </c>
      <c r="C40" s="25">
        <f>C7+C36</f>
        <v>6808</v>
      </c>
      <c r="D40" s="5"/>
    </row>
    <row r="42" spans="1:4" x14ac:dyDescent="0.25">
      <c r="C42" s="74"/>
    </row>
  </sheetData>
  <mergeCells count="2">
    <mergeCell ref="A2:D2"/>
    <mergeCell ref="C1:D1"/>
  </mergeCells>
  <pageMargins left="0" right="0" top="0.35433070866141736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 1</vt:lpstr>
      <vt:lpstr>PL 2</vt:lpstr>
      <vt:lpstr>PL 3</vt:lpstr>
      <vt:lpstr>'PL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2025-11-13T13:08:36Z</dcterms:modified>
</cp:coreProperties>
</file>